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Judetul Tulcea\Hamcearca\05.12.2023\Registrul spatiilor verzi Comuna Hamcearca\"/>
    </mc:Choice>
  </mc:AlternateContent>
  <xr:revisionPtr revIDLastSave="0" documentId="13_ncr:1_{0ABD17F6-5B03-4C7F-99FF-8469EEC5581C}" xr6:coauthVersionLast="47" xr6:coauthVersionMax="47" xr10:uidLastSave="{00000000-0000-0000-0000-000000000000}"/>
  <bookViews>
    <workbookView xWindow="-28920" yWindow="-120" windowWidth="29040" windowHeight="15840" activeTab="3" xr2:uid="{00000000-000D-0000-FFFF-FFFF00000000}"/>
  </bookViews>
  <sheets>
    <sheet name="Sat Nifon" sheetId="1" r:id="rId1"/>
    <sheet name="Sat Caprioara" sheetId="2" r:id="rId2"/>
    <sheet name="Sat Balabancea" sheetId="3" r:id="rId3"/>
    <sheet name="Sat Hamcearca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K2" i="2"/>
  <c r="C38" i="3"/>
  <c r="O27" i="4" l="1"/>
  <c r="C32" i="1" l="1"/>
  <c r="L16" i="1"/>
  <c r="U6" i="3" l="1"/>
  <c r="C15" i="4" l="1"/>
  <c r="L46" i="3"/>
  <c r="I40" i="3"/>
  <c r="C8" i="3"/>
  <c r="C32" i="2"/>
  <c r="L42" i="1"/>
  <c r="I7" i="1"/>
  <c r="L46" i="4" l="1"/>
  <c r="I72" i="4"/>
  <c r="F32" i="4"/>
  <c r="C53" i="4" l="1"/>
  <c r="R55" i="3"/>
  <c r="O53" i="3"/>
  <c r="C54" i="3"/>
  <c r="C53" i="1"/>
  <c r="F26" i="3" l="1"/>
  <c r="O38" i="4"/>
  <c r="V6" i="4" s="1"/>
  <c r="R21" i="3"/>
  <c r="O26" i="3"/>
  <c r="O13" i="3"/>
  <c r="F51" i="3"/>
  <c r="C6" i="2"/>
  <c r="R21" i="1"/>
  <c r="O73" i="1"/>
  <c r="I66" i="1"/>
  <c r="I38" i="1"/>
  <c r="F69" i="1"/>
  <c r="F59" i="1"/>
  <c r="F36" i="1"/>
  <c r="C42" i="1"/>
  <c r="W10" i="3" l="1"/>
  <c r="C71" i="1"/>
  <c r="W3" i="1" s="1"/>
  <c r="W8" i="4" s="1"/>
</calcChain>
</file>

<file path=xl/sharedStrings.xml><?xml version="1.0" encoding="utf-8"?>
<sst xmlns="http://schemas.openxmlformats.org/spreadsheetml/2006/main" count="79" uniqueCount="44">
  <si>
    <t>Zona 1</t>
  </si>
  <si>
    <t>Total</t>
  </si>
  <si>
    <t>Zona 2</t>
  </si>
  <si>
    <t>Zona 3</t>
  </si>
  <si>
    <t>Zona 4</t>
  </si>
  <si>
    <t>Zona 5</t>
  </si>
  <si>
    <t>Zona 6</t>
  </si>
  <si>
    <t>Zona 7</t>
  </si>
  <si>
    <t>Zona 8</t>
  </si>
  <si>
    <t>Zona 9</t>
  </si>
  <si>
    <t>Zona 10</t>
  </si>
  <si>
    <t>Zona 11</t>
  </si>
  <si>
    <t>Zona 12</t>
  </si>
  <si>
    <t>Zona 13</t>
  </si>
  <si>
    <t>Zona 22</t>
  </si>
  <si>
    <t>Zona 23</t>
  </si>
  <si>
    <t>Zona 26</t>
  </si>
  <si>
    <t>Zona 27</t>
  </si>
  <si>
    <t>Zona 25</t>
  </si>
  <si>
    <t>Zona 28</t>
  </si>
  <si>
    <t>Zona 29</t>
  </si>
  <si>
    <t>Zona 30</t>
  </si>
  <si>
    <t>Zona 31</t>
  </si>
  <si>
    <t>Zona 32</t>
  </si>
  <si>
    <t>Zona 33</t>
  </si>
  <si>
    <t>Zona 35</t>
  </si>
  <si>
    <t>Zona 36</t>
  </si>
  <si>
    <t>Zona 15</t>
  </si>
  <si>
    <t>Zona 18</t>
  </si>
  <si>
    <t>Zona 16</t>
  </si>
  <si>
    <t>Zona 17</t>
  </si>
  <si>
    <t>Zona 19</t>
  </si>
  <si>
    <t>Zona 20</t>
  </si>
  <si>
    <t>Zona 21</t>
  </si>
  <si>
    <t>Total Sat Nifon</t>
  </si>
  <si>
    <t>Total Sat Caprioara</t>
  </si>
  <si>
    <t>Total Sat Balabancea</t>
  </si>
  <si>
    <t>Total Sat Hamcearca</t>
  </si>
  <si>
    <t>Total U.A.T. HAMCEARCA</t>
  </si>
  <si>
    <t>`</t>
  </si>
  <si>
    <t>Zona 24</t>
  </si>
  <si>
    <t>Zona 34</t>
  </si>
  <si>
    <t xml:space="preserve"> </t>
  </si>
  <si>
    <t>Zona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</si>
</sst>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164" fontId="2" fillId="4" borderId="1" xfId="0" applyNumberFormat="1" applyFont="1" applyFill="1" applyBorder="1"/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90"/>
  <sheetViews>
    <sheetView workbookViewId="0">
      <selection activeCell="S22" sqref="S22"/>
    </sheetView>
  </sheetViews>
  <sheetFormatPr defaultRowHeight="15" x14ac:dyDescent="0.25"/>
  <cols>
    <col min="1" max="1" width="9.140625" style="5"/>
    <col min="3" max="3" width="12.140625" style="5" customWidth="1"/>
    <col min="4" max="4" width="9.140625" style="5"/>
    <col min="5" max="5" width="9.140625" customWidth="1"/>
    <col min="6" max="6" width="11.7109375" style="5" customWidth="1"/>
    <col min="7" max="7" width="9.140625" style="5"/>
    <col min="8" max="8" width="11.5703125" customWidth="1"/>
    <col min="9" max="12" width="12.5703125" style="5" customWidth="1"/>
    <col min="13" max="20" width="9.140625" style="5"/>
    <col min="21" max="21" width="13.85546875" style="5" customWidth="1"/>
    <col min="22" max="22" width="9.140625" style="5"/>
    <col min="23" max="23" width="14.85546875" style="5" customWidth="1"/>
    <col min="24" max="16384" width="9.140625" style="5"/>
  </cols>
  <sheetData>
    <row r="1" spans="1:24" x14ac:dyDescent="0.25">
      <c r="A1" s="4"/>
      <c r="B1" s="1"/>
      <c r="C1" s="4"/>
      <c r="D1" s="4"/>
      <c r="E1" s="1"/>
      <c r="F1" s="4"/>
      <c r="G1" s="4"/>
      <c r="H1" s="1"/>
      <c r="I1" s="4"/>
      <c r="J1" s="4"/>
      <c r="K1" s="4"/>
      <c r="L1" s="4"/>
      <c r="M1" s="4"/>
    </row>
    <row r="2" spans="1:24" x14ac:dyDescent="0.25">
      <c r="A2" s="4"/>
      <c r="B2" s="15" t="s">
        <v>0</v>
      </c>
      <c r="C2" s="15"/>
      <c r="D2" s="4"/>
      <c r="E2" s="15" t="s">
        <v>4</v>
      </c>
      <c r="F2" s="15"/>
      <c r="G2" s="4"/>
      <c r="H2" s="15" t="s">
        <v>7</v>
      </c>
      <c r="I2" s="15"/>
      <c r="J2" s="4"/>
      <c r="K2" s="18" t="s">
        <v>10</v>
      </c>
      <c r="L2" s="19"/>
      <c r="M2" s="4"/>
      <c r="N2" s="15" t="s">
        <v>12</v>
      </c>
      <c r="O2" s="15"/>
      <c r="P2" s="4"/>
      <c r="Q2" s="15" t="s">
        <v>13</v>
      </c>
      <c r="R2" s="15"/>
      <c r="S2" s="4"/>
    </row>
    <row r="3" spans="1:24" x14ac:dyDescent="0.25">
      <c r="A3" s="4"/>
      <c r="B3" s="3">
        <v>1</v>
      </c>
      <c r="C3" s="6">
        <v>2862.7260000000001</v>
      </c>
      <c r="D3" s="4"/>
      <c r="E3" s="2">
        <v>1</v>
      </c>
      <c r="F3" s="7">
        <v>506.09500000000003</v>
      </c>
      <c r="G3" s="4"/>
      <c r="H3" s="2">
        <v>1</v>
      </c>
      <c r="I3" s="7">
        <v>489.63200000000001</v>
      </c>
      <c r="J3" s="4"/>
      <c r="K3" s="2">
        <v>1</v>
      </c>
      <c r="L3" s="7">
        <v>477.56700000000001</v>
      </c>
      <c r="M3" s="4"/>
      <c r="N3" s="2">
        <v>1</v>
      </c>
      <c r="O3" s="7">
        <v>47.756</v>
      </c>
      <c r="P3" s="4"/>
      <c r="Q3" s="2">
        <v>1</v>
      </c>
      <c r="R3" s="7">
        <v>510.20499999999998</v>
      </c>
      <c r="S3" s="4"/>
      <c r="U3" s="16" t="s">
        <v>34</v>
      </c>
      <c r="V3" s="17"/>
      <c r="W3" s="10">
        <f>SUM(C32,C42,C71,F36,F59,F69,I7,L16,L42,I38,I66,O73,R21)</f>
        <v>68791.669000000009</v>
      </c>
    </row>
    <row r="4" spans="1:24" x14ac:dyDescent="0.25">
      <c r="A4" s="4"/>
      <c r="B4" s="3">
        <v>2</v>
      </c>
      <c r="C4" s="6">
        <v>42.847000000000001</v>
      </c>
      <c r="D4" s="4"/>
      <c r="E4" s="2">
        <v>2</v>
      </c>
      <c r="F4" s="7">
        <v>780.05899999999997</v>
      </c>
      <c r="G4" s="4"/>
      <c r="H4" s="2">
        <v>2</v>
      </c>
      <c r="I4" s="7">
        <v>153.35400000000001</v>
      </c>
      <c r="J4" s="4"/>
      <c r="K4" s="2">
        <v>2</v>
      </c>
      <c r="L4" s="7">
        <v>175.977</v>
      </c>
      <c r="M4" s="4"/>
      <c r="N4" s="2">
        <v>2</v>
      </c>
      <c r="O4" s="7">
        <v>22.52</v>
      </c>
      <c r="P4" s="4"/>
      <c r="Q4" s="2">
        <v>2</v>
      </c>
      <c r="R4" s="7">
        <v>196.44200000000001</v>
      </c>
      <c r="S4" s="4"/>
    </row>
    <row r="5" spans="1:24" x14ac:dyDescent="0.25">
      <c r="A5" s="4"/>
      <c r="B5" s="3">
        <v>3</v>
      </c>
      <c r="C5" s="6">
        <v>282.286</v>
      </c>
      <c r="D5" s="4"/>
      <c r="E5" s="2">
        <v>3</v>
      </c>
      <c r="F5" s="7">
        <v>32.628999999999998</v>
      </c>
      <c r="G5" s="4"/>
      <c r="H5" s="2">
        <v>3</v>
      </c>
      <c r="I5" s="7">
        <v>354.48599999999999</v>
      </c>
      <c r="J5" s="4"/>
      <c r="K5" s="2">
        <v>3</v>
      </c>
      <c r="L5" s="7">
        <v>235.952</v>
      </c>
      <c r="M5" s="4"/>
      <c r="N5" s="2">
        <v>3</v>
      </c>
      <c r="O5" s="7">
        <v>25.722999999999999</v>
      </c>
      <c r="P5" s="4"/>
      <c r="Q5" s="2">
        <v>3</v>
      </c>
      <c r="R5" s="7">
        <v>26.645</v>
      </c>
      <c r="S5" s="4"/>
    </row>
    <row r="6" spans="1:24" x14ac:dyDescent="0.25">
      <c r="A6" s="4"/>
      <c r="B6" s="3">
        <v>4</v>
      </c>
      <c r="C6" s="6">
        <v>302.90499999999997</v>
      </c>
      <c r="D6" s="4"/>
      <c r="E6" s="2">
        <v>4</v>
      </c>
      <c r="F6" s="7">
        <v>17.673999999999999</v>
      </c>
      <c r="G6" s="4"/>
      <c r="H6" s="2">
        <v>4</v>
      </c>
      <c r="I6" s="7">
        <v>137.64500000000001</v>
      </c>
      <c r="J6" s="4"/>
      <c r="K6" s="2">
        <v>4</v>
      </c>
      <c r="L6" s="7">
        <v>51.070999999999998</v>
      </c>
      <c r="M6" s="4"/>
      <c r="N6" s="2">
        <v>4</v>
      </c>
      <c r="O6" s="7">
        <v>14.787000000000001</v>
      </c>
      <c r="P6" s="4"/>
      <c r="Q6" s="2">
        <v>4</v>
      </c>
      <c r="R6" s="7">
        <v>32.292999999999999</v>
      </c>
      <c r="S6" s="4"/>
    </row>
    <row r="7" spans="1:24" x14ac:dyDescent="0.25">
      <c r="A7" s="4"/>
      <c r="B7" s="3">
        <v>5</v>
      </c>
      <c r="C7" s="6">
        <v>201.81800000000001</v>
      </c>
      <c r="D7" s="4"/>
      <c r="E7" s="2">
        <v>5</v>
      </c>
      <c r="F7" s="7">
        <v>63.64</v>
      </c>
      <c r="G7" s="4"/>
      <c r="H7" s="11" t="s">
        <v>1</v>
      </c>
      <c r="I7" s="12">
        <f>SUM(I3+I4+I5+I6)</f>
        <v>1135.117</v>
      </c>
      <c r="J7" s="4"/>
      <c r="K7" s="2">
        <v>5</v>
      </c>
      <c r="L7" s="7">
        <v>37.243000000000002</v>
      </c>
      <c r="M7" s="4"/>
      <c r="N7" s="2">
        <v>5</v>
      </c>
      <c r="O7" s="7">
        <v>11.792999999999999</v>
      </c>
      <c r="P7" s="4"/>
      <c r="Q7" s="2">
        <v>5</v>
      </c>
      <c r="R7" s="7">
        <v>93.635000000000005</v>
      </c>
      <c r="S7" s="4"/>
    </row>
    <row r="8" spans="1:24" x14ac:dyDescent="0.25">
      <c r="A8" s="4"/>
      <c r="B8" s="3">
        <v>6</v>
      </c>
      <c r="C8" s="6">
        <v>382.76</v>
      </c>
      <c r="D8" s="4"/>
      <c r="E8" s="2">
        <v>6</v>
      </c>
      <c r="F8" s="7">
        <v>57.935000000000002</v>
      </c>
      <c r="G8" s="4"/>
      <c r="J8" s="4"/>
      <c r="K8" s="2">
        <v>6</v>
      </c>
      <c r="L8" s="7">
        <v>46.411000000000001</v>
      </c>
      <c r="M8" s="4"/>
      <c r="N8" s="2">
        <v>6</v>
      </c>
      <c r="O8" s="7">
        <v>24.491</v>
      </c>
      <c r="P8" s="4"/>
      <c r="Q8" s="2">
        <v>6</v>
      </c>
      <c r="R8" s="7">
        <v>66.745000000000005</v>
      </c>
      <c r="S8" s="4"/>
    </row>
    <row r="9" spans="1:24" x14ac:dyDescent="0.25">
      <c r="A9" s="4"/>
      <c r="B9" s="3">
        <v>7</v>
      </c>
      <c r="C9" s="6">
        <v>583.18600000000004</v>
      </c>
      <c r="D9" s="4"/>
      <c r="E9" s="2">
        <v>7</v>
      </c>
      <c r="F9" s="7">
        <v>7.617</v>
      </c>
      <c r="G9" s="4"/>
      <c r="J9" s="4"/>
      <c r="K9" s="2">
        <v>7</v>
      </c>
      <c r="L9" s="7">
        <v>43.231999999999999</v>
      </c>
      <c r="M9" s="4"/>
      <c r="N9" s="2">
        <v>7</v>
      </c>
      <c r="O9" s="7">
        <v>27.303000000000001</v>
      </c>
      <c r="P9" s="4"/>
      <c r="Q9" s="2">
        <v>7</v>
      </c>
      <c r="R9" s="7">
        <v>12.778</v>
      </c>
      <c r="S9" s="4"/>
    </row>
    <row r="10" spans="1:24" x14ac:dyDescent="0.25">
      <c r="A10" s="4"/>
      <c r="B10" s="3">
        <v>8</v>
      </c>
      <c r="C10" s="6">
        <v>805.846</v>
      </c>
      <c r="D10" s="4"/>
      <c r="E10" s="2">
        <v>8</v>
      </c>
      <c r="F10" s="7">
        <v>69.519000000000005</v>
      </c>
      <c r="G10" s="4"/>
      <c r="J10" s="4"/>
      <c r="K10" s="2">
        <v>8</v>
      </c>
      <c r="L10" s="9">
        <v>279.59800000000001</v>
      </c>
      <c r="M10" s="4"/>
      <c r="N10" s="2">
        <v>8</v>
      </c>
      <c r="O10" s="7">
        <v>30.337</v>
      </c>
      <c r="P10" s="4"/>
      <c r="Q10" s="2">
        <v>8</v>
      </c>
      <c r="R10" s="7">
        <v>56.576000000000001</v>
      </c>
      <c r="S10" s="4"/>
    </row>
    <row r="11" spans="1:24" x14ac:dyDescent="0.25">
      <c r="A11" s="4"/>
      <c r="B11" s="3">
        <v>9</v>
      </c>
      <c r="C11" s="6">
        <v>3240.9850000000001</v>
      </c>
      <c r="D11" s="4"/>
      <c r="E11" s="2">
        <v>9</v>
      </c>
      <c r="F11" s="7">
        <v>133.114</v>
      </c>
      <c r="G11" s="4"/>
      <c r="J11" s="4"/>
      <c r="K11" s="2">
        <v>9</v>
      </c>
      <c r="L11" s="7">
        <v>149.63399999999999</v>
      </c>
      <c r="M11" s="4"/>
      <c r="N11" s="2">
        <v>9</v>
      </c>
      <c r="O11" s="7">
        <v>18.375</v>
      </c>
      <c r="P11" s="4"/>
      <c r="Q11" s="2">
        <v>9</v>
      </c>
      <c r="R11" s="7">
        <v>122.82</v>
      </c>
      <c r="S11" s="4"/>
      <c r="W11" s="1"/>
      <c r="X11" s="4"/>
    </row>
    <row r="12" spans="1:24" x14ac:dyDescent="0.25">
      <c r="A12" s="4"/>
      <c r="B12" s="3">
        <v>10</v>
      </c>
      <c r="C12" s="6">
        <v>190.82499999999999</v>
      </c>
      <c r="D12" s="4"/>
      <c r="E12" s="2">
        <v>10</v>
      </c>
      <c r="F12" s="7">
        <v>44.816000000000003</v>
      </c>
      <c r="G12" s="4"/>
      <c r="H12" s="15" t="s">
        <v>8</v>
      </c>
      <c r="I12" s="15"/>
      <c r="J12" s="4"/>
      <c r="K12" s="2">
        <v>10</v>
      </c>
      <c r="L12" s="7">
        <v>1471.155</v>
      </c>
      <c r="M12" s="4"/>
      <c r="N12" s="2">
        <v>10</v>
      </c>
      <c r="O12" s="7">
        <v>15.478999999999999</v>
      </c>
      <c r="P12" s="4"/>
      <c r="Q12" s="2">
        <v>10</v>
      </c>
      <c r="R12" s="7">
        <v>451.78100000000001</v>
      </c>
      <c r="S12" s="4"/>
    </row>
    <row r="13" spans="1:24" x14ac:dyDescent="0.25">
      <c r="A13" s="4"/>
      <c r="B13" s="3">
        <v>11</v>
      </c>
      <c r="C13" s="6">
        <v>466.20400000000001</v>
      </c>
      <c r="D13" s="4"/>
      <c r="E13" s="2">
        <v>11</v>
      </c>
      <c r="F13" s="7">
        <v>41.017000000000003</v>
      </c>
      <c r="G13" s="4"/>
      <c r="H13" s="2">
        <v>1</v>
      </c>
      <c r="I13" s="7">
        <v>428.44499999999999</v>
      </c>
      <c r="J13" s="4"/>
      <c r="K13" s="2">
        <v>11</v>
      </c>
      <c r="L13" s="7">
        <v>248.69300000000001</v>
      </c>
      <c r="M13" s="4"/>
      <c r="N13" s="2">
        <v>11</v>
      </c>
      <c r="O13" s="7">
        <v>12.647</v>
      </c>
      <c r="P13" s="4"/>
      <c r="Q13" s="2">
        <v>11</v>
      </c>
      <c r="R13" s="7">
        <v>44.206000000000003</v>
      </c>
      <c r="S13" s="4"/>
    </row>
    <row r="14" spans="1:24" x14ac:dyDescent="0.25">
      <c r="A14" s="4"/>
      <c r="B14" s="3">
        <v>12</v>
      </c>
      <c r="C14" s="6">
        <v>134.03800000000001</v>
      </c>
      <c r="D14" s="4"/>
      <c r="E14" s="2">
        <v>12</v>
      </c>
      <c r="F14" s="7">
        <v>61.381</v>
      </c>
      <c r="G14" s="4"/>
      <c r="H14" s="2">
        <v>2</v>
      </c>
      <c r="I14" s="7">
        <v>16.242999999999999</v>
      </c>
      <c r="J14" s="4"/>
      <c r="K14" s="2">
        <v>12</v>
      </c>
      <c r="L14" s="7">
        <v>514.08299999999997</v>
      </c>
      <c r="M14" s="4"/>
      <c r="N14" s="2">
        <v>12</v>
      </c>
      <c r="O14" s="7">
        <v>14.862</v>
      </c>
      <c r="P14" s="4"/>
      <c r="Q14" s="2">
        <v>12</v>
      </c>
      <c r="R14" s="7">
        <v>78.176000000000002</v>
      </c>
      <c r="S14" s="4"/>
    </row>
    <row r="15" spans="1:24" x14ac:dyDescent="0.25">
      <c r="A15" s="4"/>
      <c r="B15" s="3">
        <v>13</v>
      </c>
      <c r="C15" s="6">
        <v>361.36599999999999</v>
      </c>
      <c r="D15" s="4"/>
      <c r="E15" s="2">
        <v>13</v>
      </c>
      <c r="F15" s="7">
        <v>90.587999999999994</v>
      </c>
      <c r="G15" s="4"/>
      <c r="H15" s="2">
        <v>3</v>
      </c>
      <c r="I15" s="7">
        <v>16.071999999999999</v>
      </c>
      <c r="J15" s="4"/>
      <c r="K15" s="2">
        <v>13</v>
      </c>
      <c r="L15" s="7">
        <v>710.49599999999998</v>
      </c>
      <c r="M15" s="4"/>
      <c r="N15" s="2">
        <v>13</v>
      </c>
      <c r="O15" s="7">
        <v>12.946999999999999</v>
      </c>
      <c r="P15" s="4"/>
      <c r="Q15" s="2">
        <v>13</v>
      </c>
      <c r="R15" s="7">
        <v>105.664</v>
      </c>
      <c r="S15" s="4"/>
    </row>
    <row r="16" spans="1:24" x14ac:dyDescent="0.25">
      <c r="A16" s="4"/>
      <c r="B16" s="3">
        <v>14</v>
      </c>
      <c r="C16" s="6">
        <v>111.051</v>
      </c>
      <c r="D16" s="4"/>
      <c r="E16" s="2">
        <v>14</v>
      </c>
      <c r="F16" s="7">
        <v>62.322000000000003</v>
      </c>
      <c r="G16" s="4"/>
      <c r="H16" s="2">
        <v>4</v>
      </c>
      <c r="I16" s="7">
        <v>7.38</v>
      </c>
      <c r="K16" s="11" t="s">
        <v>1</v>
      </c>
      <c r="L16" s="12">
        <f>SUM(L3:L15)</f>
        <v>4441.1120000000001</v>
      </c>
      <c r="M16" s="4"/>
      <c r="N16" s="2">
        <v>14</v>
      </c>
      <c r="O16" s="7">
        <v>2.12</v>
      </c>
      <c r="P16" s="4"/>
      <c r="Q16" s="2">
        <v>14</v>
      </c>
      <c r="R16" s="7">
        <v>226.55199999999999</v>
      </c>
      <c r="S16" s="4"/>
    </row>
    <row r="17" spans="1:23" x14ac:dyDescent="0.25">
      <c r="A17" s="4"/>
      <c r="B17" s="3">
        <v>15</v>
      </c>
      <c r="C17" s="6">
        <v>255.03800000000001</v>
      </c>
      <c r="D17" s="4"/>
      <c r="E17" s="2">
        <v>15</v>
      </c>
      <c r="F17" s="7">
        <v>84.156999999999996</v>
      </c>
      <c r="G17" s="4"/>
      <c r="H17" s="2">
        <v>5</v>
      </c>
      <c r="I17" s="7">
        <v>21.512</v>
      </c>
      <c r="M17" s="4"/>
      <c r="N17" s="2">
        <v>15</v>
      </c>
      <c r="O17" s="7">
        <v>17.584</v>
      </c>
      <c r="P17" s="4"/>
      <c r="Q17" s="2">
        <v>15</v>
      </c>
      <c r="R17" s="7">
        <v>24.294</v>
      </c>
      <c r="S17" s="4"/>
    </row>
    <row r="18" spans="1:23" x14ac:dyDescent="0.25">
      <c r="A18" s="4"/>
      <c r="B18" s="3">
        <v>16</v>
      </c>
      <c r="C18" s="6">
        <v>482.60599999999999</v>
      </c>
      <c r="D18" s="4"/>
      <c r="E18" s="2">
        <v>16</v>
      </c>
      <c r="F18" s="7">
        <v>26.428999999999998</v>
      </c>
      <c r="G18" s="4"/>
      <c r="H18" s="2">
        <v>6</v>
      </c>
      <c r="I18" s="7">
        <v>47.804000000000002</v>
      </c>
      <c r="M18" s="4"/>
      <c r="N18" s="2">
        <v>16</v>
      </c>
      <c r="O18" s="7">
        <v>47.277999999999999</v>
      </c>
      <c r="P18" s="4"/>
      <c r="Q18" s="2">
        <v>16</v>
      </c>
      <c r="R18" s="7">
        <v>357.005</v>
      </c>
      <c r="S18" s="4"/>
    </row>
    <row r="19" spans="1:23" x14ac:dyDescent="0.25">
      <c r="A19" s="4"/>
      <c r="B19" s="3">
        <v>17</v>
      </c>
      <c r="C19" s="6">
        <v>123.34</v>
      </c>
      <c r="D19" s="4"/>
      <c r="E19" s="2">
        <v>17</v>
      </c>
      <c r="F19" s="7">
        <v>168.489</v>
      </c>
      <c r="G19" s="4"/>
      <c r="H19" s="2">
        <v>7</v>
      </c>
      <c r="I19" s="7">
        <v>98.516999999999996</v>
      </c>
      <c r="M19" s="4"/>
      <c r="N19" s="2">
        <v>17</v>
      </c>
      <c r="O19" s="7">
        <v>26.629000000000001</v>
      </c>
      <c r="P19" s="4"/>
      <c r="Q19" s="2">
        <v>17</v>
      </c>
      <c r="R19" s="7">
        <v>98.213999999999999</v>
      </c>
      <c r="S19" s="4"/>
    </row>
    <row r="20" spans="1:23" x14ac:dyDescent="0.25">
      <c r="A20" s="4"/>
      <c r="B20" s="3">
        <v>18</v>
      </c>
      <c r="C20" s="6">
        <v>310.04000000000002</v>
      </c>
      <c r="D20" s="4"/>
      <c r="E20" s="2">
        <v>18</v>
      </c>
      <c r="F20" s="7">
        <v>28.327000000000002</v>
      </c>
      <c r="G20" s="4"/>
      <c r="H20" s="2">
        <v>8</v>
      </c>
      <c r="I20" s="7">
        <v>45.274000000000001</v>
      </c>
      <c r="J20" s="4"/>
      <c r="K20" s="4"/>
      <c r="L20" s="4"/>
      <c r="M20" s="4"/>
      <c r="N20" s="2">
        <v>18</v>
      </c>
      <c r="O20" s="7">
        <v>43.322000000000003</v>
      </c>
      <c r="P20" s="4"/>
      <c r="Q20" s="2">
        <v>18</v>
      </c>
      <c r="R20" s="7">
        <v>765.21299999999997</v>
      </c>
      <c r="S20" s="4"/>
    </row>
    <row r="21" spans="1:23" x14ac:dyDescent="0.25">
      <c r="A21" s="4"/>
      <c r="B21" s="3">
        <v>19</v>
      </c>
      <c r="C21" s="6">
        <v>339.89699999999999</v>
      </c>
      <c r="D21" s="4"/>
      <c r="E21" s="2">
        <v>19</v>
      </c>
      <c r="F21" s="7">
        <v>80.555000000000007</v>
      </c>
      <c r="G21" s="4"/>
      <c r="H21" s="2">
        <v>9</v>
      </c>
      <c r="I21" s="7">
        <v>42.546999999999997</v>
      </c>
      <c r="J21" s="4"/>
      <c r="K21" s="4"/>
      <c r="L21" s="4"/>
      <c r="M21" s="4"/>
      <c r="N21" s="2">
        <v>19</v>
      </c>
      <c r="O21" s="7">
        <v>23.192</v>
      </c>
      <c r="P21" s="4"/>
      <c r="Q21" s="11" t="s">
        <v>1</v>
      </c>
      <c r="R21" s="12">
        <f>SUM(R3:R20)</f>
        <v>3269.2439999999997</v>
      </c>
      <c r="S21" s="4"/>
    </row>
    <row r="22" spans="1:23" x14ac:dyDescent="0.25">
      <c r="A22" s="4"/>
      <c r="B22" s="3">
        <v>20</v>
      </c>
      <c r="C22" s="6">
        <v>679.60799999999995</v>
      </c>
      <c r="D22" s="4"/>
      <c r="E22" s="2">
        <v>20</v>
      </c>
      <c r="F22" s="7">
        <v>29.175000000000001</v>
      </c>
      <c r="G22" s="4"/>
      <c r="H22" s="2">
        <v>10</v>
      </c>
      <c r="I22" s="7">
        <v>116.57599999999999</v>
      </c>
      <c r="J22" s="4"/>
      <c r="K22" s="16" t="s">
        <v>11</v>
      </c>
      <c r="L22" s="17"/>
      <c r="M22" s="4"/>
      <c r="N22" s="2">
        <v>20</v>
      </c>
      <c r="O22" s="7">
        <v>23.753</v>
      </c>
      <c r="P22" s="4"/>
      <c r="Q22" s="4"/>
      <c r="R22" s="4"/>
      <c r="S22" s="4"/>
    </row>
    <row r="23" spans="1:23" x14ac:dyDescent="0.25">
      <c r="A23" s="4"/>
      <c r="B23" s="3">
        <v>21</v>
      </c>
      <c r="C23" s="6">
        <v>404.34</v>
      </c>
      <c r="D23" s="4"/>
      <c r="E23" s="2">
        <v>21</v>
      </c>
      <c r="F23" s="7">
        <v>30.864999999999998</v>
      </c>
      <c r="G23" s="4"/>
      <c r="H23" s="2">
        <v>11</v>
      </c>
      <c r="I23" s="7">
        <v>55.183999999999997</v>
      </c>
      <c r="J23" s="4"/>
      <c r="K23" s="2">
        <v>1</v>
      </c>
      <c r="L23" s="7">
        <v>44.728999999999999</v>
      </c>
      <c r="M23" s="4"/>
      <c r="N23" s="2">
        <v>21</v>
      </c>
      <c r="O23" s="7">
        <v>27.166</v>
      </c>
      <c r="P23" s="4"/>
      <c r="Q23" s="4"/>
      <c r="R23" s="4"/>
      <c r="S23" s="4"/>
    </row>
    <row r="24" spans="1:23" x14ac:dyDescent="0.25">
      <c r="A24" s="4"/>
      <c r="B24" s="3">
        <v>22</v>
      </c>
      <c r="C24" s="6">
        <v>122.087</v>
      </c>
      <c r="D24" s="4"/>
      <c r="E24" s="2">
        <v>22</v>
      </c>
      <c r="F24" s="7">
        <v>36.889000000000003</v>
      </c>
      <c r="G24" s="4"/>
      <c r="H24" s="2">
        <v>12</v>
      </c>
      <c r="I24" s="7">
        <v>220.84200000000001</v>
      </c>
      <c r="J24" s="4"/>
      <c r="K24" s="2">
        <v>2</v>
      </c>
      <c r="L24" s="7">
        <v>384.78699999999998</v>
      </c>
      <c r="M24" s="4"/>
      <c r="N24" s="2">
        <v>22</v>
      </c>
      <c r="O24" s="7">
        <v>283.83</v>
      </c>
      <c r="P24" s="4"/>
      <c r="Q24" s="4"/>
      <c r="R24" s="4"/>
      <c r="S24" s="4"/>
    </row>
    <row r="25" spans="1:23" x14ac:dyDescent="0.25">
      <c r="A25" s="4"/>
      <c r="B25" s="3">
        <v>23</v>
      </c>
      <c r="C25" s="6">
        <v>237.79</v>
      </c>
      <c r="D25" s="4"/>
      <c r="E25" s="2">
        <v>23</v>
      </c>
      <c r="F25" s="7">
        <v>49.140999999999998</v>
      </c>
      <c r="G25" s="4" t="s">
        <v>39</v>
      </c>
      <c r="H25" s="2">
        <v>13</v>
      </c>
      <c r="I25" s="7">
        <v>142.99</v>
      </c>
      <c r="J25" s="4"/>
      <c r="K25" s="2">
        <v>3</v>
      </c>
      <c r="L25" s="7">
        <v>849.77300000000002</v>
      </c>
      <c r="M25" s="4"/>
      <c r="N25" s="2">
        <v>23</v>
      </c>
      <c r="O25" s="7">
        <v>14.396000000000001</v>
      </c>
      <c r="P25" s="4"/>
      <c r="Q25" s="4"/>
      <c r="R25" s="4"/>
      <c r="S25" s="4"/>
    </row>
    <row r="26" spans="1:23" x14ac:dyDescent="0.25">
      <c r="A26" s="4"/>
      <c r="B26" s="3">
        <v>24</v>
      </c>
      <c r="C26" s="6">
        <v>724.03899999999999</v>
      </c>
      <c r="D26" s="4"/>
      <c r="E26" s="2">
        <v>24</v>
      </c>
      <c r="F26" s="7">
        <v>161.828</v>
      </c>
      <c r="G26" s="4"/>
      <c r="H26" s="2">
        <v>14</v>
      </c>
      <c r="I26" s="7">
        <v>58.168999999999997</v>
      </c>
      <c r="J26" s="4"/>
      <c r="K26" s="2">
        <v>4</v>
      </c>
      <c r="L26" s="7">
        <v>571.39700000000005</v>
      </c>
      <c r="M26" s="4"/>
      <c r="N26" s="2">
        <v>24</v>
      </c>
      <c r="O26" s="7">
        <v>12.074</v>
      </c>
      <c r="P26" s="4"/>
      <c r="Q26" s="4"/>
      <c r="R26" s="4"/>
      <c r="S26" s="4"/>
    </row>
    <row r="27" spans="1:23" x14ac:dyDescent="0.25">
      <c r="A27" s="4"/>
      <c r="B27" s="3">
        <v>25</v>
      </c>
      <c r="C27" s="6">
        <v>275.286</v>
      </c>
      <c r="D27" s="4"/>
      <c r="E27" s="2">
        <v>25</v>
      </c>
      <c r="F27" s="7">
        <v>113.721</v>
      </c>
      <c r="G27" s="4"/>
      <c r="H27" s="2">
        <v>15</v>
      </c>
      <c r="I27" s="7">
        <v>174.715</v>
      </c>
      <c r="J27" s="4"/>
      <c r="K27" s="2">
        <v>5</v>
      </c>
      <c r="L27" s="7">
        <v>150.22</v>
      </c>
      <c r="M27" s="4"/>
      <c r="N27" s="2">
        <v>25</v>
      </c>
      <c r="O27" s="7">
        <v>33.283000000000001</v>
      </c>
      <c r="P27" s="4"/>
      <c r="Q27" s="4"/>
      <c r="R27" s="4"/>
      <c r="S27" s="4"/>
    </row>
    <row r="28" spans="1:23" x14ac:dyDescent="0.25">
      <c r="A28" s="4"/>
      <c r="B28" s="3">
        <v>26</v>
      </c>
      <c r="C28" s="6">
        <v>377.71199999999999</v>
      </c>
      <c r="D28" s="4"/>
      <c r="E28" s="2">
        <v>26</v>
      </c>
      <c r="F28" s="7">
        <v>717.12099999999998</v>
      </c>
      <c r="G28" s="4"/>
      <c r="H28" s="2">
        <v>16</v>
      </c>
      <c r="I28" s="7">
        <v>116.449</v>
      </c>
      <c r="J28" s="4"/>
      <c r="K28" s="2">
        <v>6</v>
      </c>
      <c r="L28" s="7">
        <v>32.073999999999998</v>
      </c>
      <c r="M28" s="4"/>
      <c r="N28" s="2">
        <v>26</v>
      </c>
      <c r="O28" s="7">
        <v>51.643000000000001</v>
      </c>
      <c r="P28" s="4"/>
      <c r="Q28" s="4"/>
      <c r="R28" s="4"/>
      <c r="S28" s="4"/>
    </row>
    <row r="29" spans="1:23" x14ac:dyDescent="0.25">
      <c r="A29" s="4"/>
      <c r="B29" s="3">
        <v>27</v>
      </c>
      <c r="C29" s="6">
        <v>109.062</v>
      </c>
      <c r="D29" s="4"/>
      <c r="E29" s="2">
        <v>27</v>
      </c>
      <c r="F29" s="7">
        <v>252.392</v>
      </c>
      <c r="G29" s="4"/>
      <c r="H29" s="2">
        <v>17</v>
      </c>
      <c r="I29" s="7">
        <v>743.12199999999996</v>
      </c>
      <c r="J29" s="4"/>
      <c r="K29" s="2">
        <v>7</v>
      </c>
      <c r="L29" s="7">
        <v>40.570999999999998</v>
      </c>
      <c r="M29" s="4"/>
      <c r="N29" s="2">
        <v>27</v>
      </c>
      <c r="O29" s="7">
        <v>3.7440000000000002</v>
      </c>
      <c r="P29" s="4"/>
      <c r="Q29" s="4"/>
      <c r="R29" s="4"/>
      <c r="S29" s="4"/>
    </row>
    <row r="30" spans="1:23" x14ac:dyDescent="0.25">
      <c r="A30" s="4"/>
      <c r="B30" s="3">
        <v>28</v>
      </c>
      <c r="C30" s="6">
        <v>187.69900000000001</v>
      </c>
      <c r="D30" s="4"/>
      <c r="E30" s="2">
        <v>28</v>
      </c>
      <c r="F30" s="7">
        <v>185.33699999999999</v>
      </c>
      <c r="G30" s="4"/>
      <c r="H30" s="2">
        <v>18</v>
      </c>
      <c r="I30" s="7">
        <v>75.691000000000003</v>
      </c>
      <c r="J30" s="4"/>
      <c r="K30" s="2">
        <v>8</v>
      </c>
      <c r="L30" s="7">
        <v>194.88800000000001</v>
      </c>
      <c r="M30" s="4"/>
      <c r="N30" s="2">
        <v>28</v>
      </c>
      <c r="O30" s="7">
        <v>12.513</v>
      </c>
      <c r="P30" s="4"/>
      <c r="Q30" s="4"/>
      <c r="R30" s="4"/>
      <c r="S30" s="4"/>
    </row>
    <row r="31" spans="1:23" x14ac:dyDescent="0.25">
      <c r="A31" s="4"/>
      <c r="B31" s="3">
        <v>29</v>
      </c>
      <c r="C31" s="6">
        <v>207.916</v>
      </c>
      <c r="D31" s="4"/>
      <c r="E31" s="2">
        <v>29</v>
      </c>
      <c r="F31" s="7">
        <v>26.312999999999999</v>
      </c>
      <c r="G31" s="4"/>
      <c r="H31" s="2">
        <v>19</v>
      </c>
      <c r="I31" s="7">
        <v>77.453999999999994</v>
      </c>
      <c r="J31" s="4"/>
      <c r="K31" s="2">
        <v>9</v>
      </c>
      <c r="L31" s="7">
        <v>193.69200000000001</v>
      </c>
      <c r="M31" s="4"/>
      <c r="N31" s="2">
        <v>29</v>
      </c>
      <c r="O31" s="7">
        <v>11.401999999999999</v>
      </c>
      <c r="P31" s="4"/>
      <c r="Q31" s="4"/>
      <c r="R31" s="4"/>
      <c r="S31" s="4"/>
    </row>
    <row r="32" spans="1:23" x14ac:dyDescent="0.25">
      <c r="A32" s="4"/>
      <c r="B32" s="11" t="s">
        <v>1</v>
      </c>
      <c r="C32" s="12">
        <f>SUM(C3:C31)</f>
        <v>14805.303000000004</v>
      </c>
      <c r="D32" s="4"/>
      <c r="E32" s="2">
        <v>30</v>
      </c>
      <c r="F32" s="7">
        <v>43.534999999999997</v>
      </c>
      <c r="G32" s="4"/>
      <c r="H32" s="2">
        <v>20</v>
      </c>
      <c r="I32" s="7">
        <v>49.095999999999997</v>
      </c>
      <c r="J32" s="4"/>
      <c r="K32" s="2">
        <v>10</v>
      </c>
      <c r="L32" s="7">
        <v>491.572</v>
      </c>
      <c r="M32" s="4"/>
      <c r="N32" s="2">
        <v>30</v>
      </c>
      <c r="O32" s="7">
        <v>44.539000000000001</v>
      </c>
      <c r="P32" s="4"/>
      <c r="Q32" s="4"/>
      <c r="R32" s="4"/>
      <c r="S32" s="4"/>
      <c r="W32"/>
    </row>
    <row r="33" spans="1:23" x14ac:dyDescent="0.25">
      <c r="A33" s="4"/>
      <c r="B33" s="1"/>
      <c r="C33" s="4"/>
      <c r="D33" s="4"/>
      <c r="E33" s="2">
        <v>31</v>
      </c>
      <c r="F33" s="7">
        <v>38.936999999999998</v>
      </c>
      <c r="G33" s="4"/>
      <c r="H33" s="2">
        <v>21</v>
      </c>
      <c r="I33" s="7">
        <v>149.40899999999999</v>
      </c>
      <c r="J33" s="4"/>
      <c r="K33" s="2">
        <v>11</v>
      </c>
      <c r="L33" s="7">
        <v>53.475999999999999</v>
      </c>
      <c r="M33" s="4"/>
      <c r="N33" s="2">
        <v>31</v>
      </c>
      <c r="O33" s="7">
        <v>25.38</v>
      </c>
      <c r="P33" s="4"/>
      <c r="Q33" s="4"/>
      <c r="R33" s="4"/>
      <c r="S33" s="4"/>
      <c r="W33"/>
    </row>
    <row r="34" spans="1:23" x14ac:dyDescent="0.25">
      <c r="A34" s="4"/>
      <c r="B34" s="1"/>
      <c r="C34" s="4"/>
      <c r="D34" s="4"/>
      <c r="E34" s="2">
        <v>32</v>
      </c>
      <c r="F34" s="7">
        <v>53.741</v>
      </c>
      <c r="G34" s="4"/>
      <c r="H34" s="2">
        <v>22</v>
      </c>
      <c r="I34" s="7">
        <v>583.90300000000002</v>
      </c>
      <c r="J34" s="4"/>
      <c r="K34" s="2">
        <v>12</v>
      </c>
      <c r="L34" s="7">
        <v>16.887</v>
      </c>
      <c r="M34" s="4"/>
      <c r="N34" s="2">
        <v>32</v>
      </c>
      <c r="O34" s="7">
        <v>23.152999999999999</v>
      </c>
      <c r="P34" s="4"/>
      <c r="Q34" s="4"/>
      <c r="R34" s="4"/>
      <c r="S34" s="4"/>
      <c r="W34"/>
    </row>
    <row r="35" spans="1:23" x14ac:dyDescent="0.25">
      <c r="A35" s="4"/>
      <c r="B35" s="1"/>
      <c r="C35" s="4"/>
      <c r="D35" s="4"/>
      <c r="E35" s="2">
        <v>33</v>
      </c>
      <c r="F35" s="7">
        <v>46.582999999999998</v>
      </c>
      <c r="G35" s="4"/>
      <c r="H35" s="2">
        <v>23</v>
      </c>
      <c r="I35" s="7">
        <v>107.913</v>
      </c>
      <c r="J35" s="4"/>
      <c r="K35" s="2">
        <v>13</v>
      </c>
      <c r="L35" s="7">
        <v>13.222</v>
      </c>
      <c r="M35" s="4"/>
      <c r="N35" s="2">
        <v>33</v>
      </c>
      <c r="O35" s="7">
        <v>711.75900000000001</v>
      </c>
      <c r="P35" s="4"/>
      <c r="Q35" s="4"/>
      <c r="R35" s="4"/>
      <c r="S35" s="4"/>
      <c r="W35"/>
    </row>
    <row r="36" spans="1:23" x14ac:dyDescent="0.25">
      <c r="A36" s="4"/>
      <c r="B36" s="1"/>
      <c r="C36" s="4"/>
      <c r="D36" s="4"/>
      <c r="E36" s="11" t="s">
        <v>1</v>
      </c>
      <c r="F36" s="12">
        <f>SUM(F3+F4+F5+F6+F7+F8+F9+F10+F11+F12+F13+F14+F15+F16+F17+F18+F19+F20+F21+F22+F23+F24+F25+F26+F27+F28+F29+F30+F31+F32+F33+F34+F35)</f>
        <v>4141.9409999999998</v>
      </c>
      <c r="G36" s="4"/>
      <c r="H36" s="2">
        <v>24</v>
      </c>
      <c r="I36" s="7">
        <v>1100.71</v>
      </c>
      <c r="J36" s="4"/>
      <c r="K36" s="2">
        <v>14</v>
      </c>
      <c r="L36" s="7">
        <v>61.808999999999997</v>
      </c>
      <c r="M36" s="4"/>
      <c r="N36" s="2">
        <v>34</v>
      </c>
      <c r="O36" s="7">
        <v>71.028000000000006</v>
      </c>
      <c r="P36" s="4"/>
      <c r="Q36" s="4"/>
      <c r="R36" s="4"/>
      <c r="S36" s="4"/>
      <c r="W36"/>
    </row>
    <row r="37" spans="1:23" x14ac:dyDescent="0.25">
      <c r="A37" s="4"/>
      <c r="B37" s="15" t="s">
        <v>2</v>
      </c>
      <c r="C37" s="15"/>
      <c r="D37" s="4"/>
      <c r="E37" s="1"/>
      <c r="F37" s="4"/>
      <c r="G37" s="4"/>
      <c r="H37" s="2">
        <v>25</v>
      </c>
      <c r="I37" s="7">
        <v>661.46</v>
      </c>
      <c r="J37" s="4"/>
      <c r="K37" s="2">
        <v>15</v>
      </c>
      <c r="L37" s="7">
        <v>25.373999999999999</v>
      </c>
      <c r="M37" s="4"/>
      <c r="N37" s="2">
        <v>35</v>
      </c>
      <c r="O37" s="7">
        <v>212.96899999999999</v>
      </c>
      <c r="P37" s="4"/>
      <c r="Q37" s="4"/>
      <c r="R37" s="4"/>
      <c r="S37" s="4"/>
      <c r="W37"/>
    </row>
    <row r="38" spans="1:23" x14ac:dyDescent="0.25">
      <c r="A38" s="4"/>
      <c r="B38" s="3">
        <v>1</v>
      </c>
      <c r="C38" s="6">
        <v>161.541</v>
      </c>
      <c r="D38" s="4"/>
      <c r="E38" s="1"/>
      <c r="F38" s="4"/>
      <c r="G38" s="4"/>
      <c r="H38" s="11" t="s">
        <v>1</v>
      </c>
      <c r="I38" s="12">
        <f>SUM(I13+I14+I15+I16+I17+I18+I19+I20+I21+I22+I23+I24+I25+I26+I27+I28+I29+I30+I31+I32+I33+I34+I35+I36+I37)</f>
        <v>5157.4769999999999</v>
      </c>
      <c r="J38" s="4"/>
      <c r="K38" s="2">
        <v>16</v>
      </c>
      <c r="L38" s="7">
        <v>90.32</v>
      </c>
      <c r="M38" s="4"/>
      <c r="N38" s="2">
        <v>36</v>
      </c>
      <c r="O38" s="7">
        <v>20.483000000000001</v>
      </c>
      <c r="P38" s="4"/>
      <c r="Q38" s="4"/>
      <c r="R38" s="4"/>
      <c r="S38" s="4"/>
      <c r="W38"/>
    </row>
    <row r="39" spans="1:23" x14ac:dyDescent="0.25">
      <c r="A39" s="4"/>
      <c r="B39" s="3">
        <v>2</v>
      </c>
      <c r="C39" s="6">
        <v>1055.298</v>
      </c>
      <c r="D39" s="4"/>
      <c r="E39" s="1"/>
      <c r="F39" s="4"/>
      <c r="G39" s="4"/>
      <c r="J39" s="4"/>
      <c r="K39" s="2">
        <v>17</v>
      </c>
      <c r="L39" s="7">
        <v>474.59699999999998</v>
      </c>
      <c r="M39" s="4"/>
      <c r="N39" s="2">
        <v>37</v>
      </c>
      <c r="O39" s="7">
        <v>12.478</v>
      </c>
      <c r="P39" s="4"/>
      <c r="Q39" s="4"/>
      <c r="R39" s="4"/>
      <c r="S39" s="4"/>
    </row>
    <row r="40" spans="1:23" x14ac:dyDescent="0.25">
      <c r="A40" s="4"/>
      <c r="B40" s="3">
        <v>3</v>
      </c>
      <c r="C40" s="6">
        <v>780.05899999999997</v>
      </c>
      <c r="D40" s="4"/>
      <c r="E40" s="18" t="s">
        <v>5</v>
      </c>
      <c r="F40" s="19"/>
      <c r="G40" s="4"/>
      <c r="J40" s="4"/>
      <c r="K40" s="2">
        <v>18</v>
      </c>
      <c r="L40" s="7">
        <v>212.184</v>
      </c>
      <c r="M40" s="4"/>
      <c r="N40" s="2">
        <v>38</v>
      </c>
      <c r="O40" s="7">
        <v>42.134999999999998</v>
      </c>
      <c r="P40" s="4"/>
      <c r="Q40" s="4"/>
      <c r="R40" s="4"/>
      <c r="S40" s="4"/>
    </row>
    <row r="41" spans="1:23" x14ac:dyDescent="0.25">
      <c r="A41" s="4"/>
      <c r="B41" s="3">
        <v>4</v>
      </c>
      <c r="C41" s="6">
        <v>60.536999999999999</v>
      </c>
      <c r="D41" s="4"/>
      <c r="E41" s="2">
        <v>1</v>
      </c>
      <c r="F41" s="7">
        <v>81.516999999999996</v>
      </c>
      <c r="G41" s="4"/>
      <c r="J41" s="4"/>
      <c r="K41" s="2">
        <v>19</v>
      </c>
      <c r="L41" s="7">
        <v>147.79499999999999</v>
      </c>
      <c r="M41" s="4"/>
      <c r="N41" s="2">
        <v>39</v>
      </c>
      <c r="O41" s="7">
        <v>45.680999999999997</v>
      </c>
      <c r="P41" s="4"/>
      <c r="Q41" s="4"/>
      <c r="R41" s="4"/>
      <c r="S41" s="4"/>
    </row>
    <row r="42" spans="1:23" x14ac:dyDescent="0.25">
      <c r="A42" s="4"/>
      <c r="B42" s="11" t="s">
        <v>1</v>
      </c>
      <c r="C42" s="12">
        <f>SUM(C38:C41)</f>
        <v>2057.4349999999999</v>
      </c>
      <c r="D42" s="4"/>
      <c r="E42" s="2">
        <v>2</v>
      </c>
      <c r="F42" s="7">
        <v>230.81200000000001</v>
      </c>
      <c r="G42" s="4"/>
      <c r="J42" s="4"/>
      <c r="K42" s="11" t="s">
        <v>1</v>
      </c>
      <c r="L42" s="12">
        <f>SUM(L23:L41)</f>
        <v>4049.3670000000011</v>
      </c>
      <c r="M42" s="4"/>
      <c r="N42" s="2">
        <v>40</v>
      </c>
      <c r="O42" s="7">
        <v>30.934999999999999</v>
      </c>
      <c r="P42" s="4"/>
      <c r="Q42" s="4"/>
      <c r="R42" s="4"/>
      <c r="S42" s="4"/>
    </row>
    <row r="43" spans="1:23" x14ac:dyDescent="0.25">
      <c r="A43" s="4"/>
      <c r="B43" s="1"/>
      <c r="C43" s="4"/>
      <c r="D43" s="4"/>
      <c r="E43" s="2">
        <v>3</v>
      </c>
      <c r="F43" s="7">
        <v>527.93100000000004</v>
      </c>
      <c r="G43" s="4"/>
      <c r="H43" s="18" t="s">
        <v>9</v>
      </c>
      <c r="I43" s="19"/>
      <c r="J43" s="4"/>
      <c r="K43" s="4"/>
      <c r="L43" s="4"/>
      <c r="M43" s="4"/>
      <c r="N43" s="2">
        <v>41</v>
      </c>
      <c r="O43" s="7">
        <v>21.228000000000002</v>
      </c>
      <c r="P43" s="4"/>
      <c r="Q43" s="4"/>
      <c r="R43" s="4"/>
      <c r="S43" s="4"/>
    </row>
    <row r="44" spans="1:23" x14ac:dyDescent="0.25">
      <c r="A44" s="4"/>
      <c r="B44" s="1"/>
      <c r="C44" s="4"/>
      <c r="D44" s="4"/>
      <c r="E44" s="2">
        <v>4</v>
      </c>
      <c r="F44" s="7">
        <v>24.234000000000002</v>
      </c>
      <c r="G44" s="4"/>
      <c r="H44" s="2">
        <v>1</v>
      </c>
      <c r="I44" s="7">
        <v>1258.6590000000001</v>
      </c>
      <c r="J44" s="4"/>
      <c r="K44" s="4"/>
      <c r="L44" s="4"/>
      <c r="M44" s="4"/>
      <c r="N44" s="2">
        <v>42</v>
      </c>
      <c r="O44" s="7">
        <v>68.203000000000003</v>
      </c>
      <c r="P44" s="4"/>
      <c r="Q44" s="4"/>
      <c r="R44" s="4"/>
      <c r="S44" s="4"/>
    </row>
    <row r="45" spans="1:23" x14ac:dyDescent="0.25">
      <c r="A45" s="4"/>
      <c r="B45" s="15" t="s">
        <v>3</v>
      </c>
      <c r="C45" s="15"/>
      <c r="D45" s="4"/>
      <c r="E45" s="2">
        <v>5</v>
      </c>
      <c r="F45" s="7">
        <v>41.26</v>
      </c>
      <c r="G45" s="4"/>
      <c r="H45" s="2">
        <v>2</v>
      </c>
      <c r="I45" s="7">
        <v>299.68700000000001</v>
      </c>
      <c r="J45" s="4"/>
      <c r="K45" s="4"/>
      <c r="L45" s="4"/>
      <c r="M45" s="4"/>
      <c r="N45" s="2">
        <v>43</v>
      </c>
      <c r="O45" s="7">
        <v>16.286999999999999</v>
      </c>
      <c r="P45" s="4"/>
      <c r="Q45" s="4"/>
      <c r="R45" s="4"/>
      <c r="S45" s="4"/>
    </row>
    <row r="46" spans="1:23" x14ac:dyDescent="0.25">
      <c r="A46" s="4"/>
      <c r="B46" s="3">
        <v>1</v>
      </c>
      <c r="C46" s="6">
        <v>732.60900000000004</v>
      </c>
      <c r="D46" s="4"/>
      <c r="E46" s="2">
        <v>6</v>
      </c>
      <c r="F46" s="7">
        <v>35.423000000000002</v>
      </c>
      <c r="G46" s="4"/>
      <c r="H46" s="2">
        <v>3</v>
      </c>
      <c r="I46" s="7">
        <v>838.15499999999997</v>
      </c>
      <c r="J46" s="4"/>
      <c r="K46" s="4"/>
      <c r="L46" s="4"/>
      <c r="M46" s="4"/>
      <c r="N46" s="2">
        <v>44</v>
      </c>
      <c r="O46" s="7">
        <v>12.073</v>
      </c>
      <c r="P46" s="4"/>
      <c r="Q46" s="4"/>
      <c r="R46" s="4"/>
      <c r="S46" s="4"/>
    </row>
    <row r="47" spans="1:23" x14ac:dyDescent="0.25">
      <c r="A47" s="4"/>
      <c r="B47" s="3">
        <v>2</v>
      </c>
      <c r="C47" s="6">
        <v>154.82900000000001</v>
      </c>
      <c r="D47" s="4"/>
      <c r="E47" s="2">
        <v>7</v>
      </c>
      <c r="F47" s="7">
        <v>28.849</v>
      </c>
      <c r="G47" s="4"/>
      <c r="H47" s="2">
        <v>4</v>
      </c>
      <c r="I47" s="7">
        <v>558.37900000000002</v>
      </c>
      <c r="M47" s="4"/>
      <c r="N47" s="2">
        <v>45</v>
      </c>
      <c r="O47" s="7">
        <v>64.807000000000002</v>
      </c>
      <c r="P47" s="4"/>
      <c r="Q47" s="4"/>
      <c r="R47" s="4"/>
      <c r="S47" s="4"/>
    </row>
    <row r="48" spans="1:23" x14ac:dyDescent="0.25">
      <c r="A48" s="4"/>
      <c r="B48" s="3">
        <v>3</v>
      </c>
      <c r="C48" s="6">
        <v>100.931</v>
      </c>
      <c r="D48" s="4"/>
      <c r="E48" s="2">
        <v>8</v>
      </c>
      <c r="F48" s="7">
        <v>9.4740000000000002</v>
      </c>
      <c r="G48" s="4"/>
      <c r="H48" s="2">
        <v>5</v>
      </c>
      <c r="I48" s="7">
        <v>397.75599999999997</v>
      </c>
      <c r="M48" s="4"/>
      <c r="N48" s="2">
        <v>46</v>
      </c>
      <c r="O48" s="7">
        <v>47.048000000000002</v>
      </c>
      <c r="P48" s="4"/>
      <c r="Q48" s="4"/>
      <c r="R48" s="4"/>
      <c r="S48" s="4"/>
    </row>
    <row r="49" spans="1:23" x14ac:dyDescent="0.25">
      <c r="A49" s="4"/>
      <c r="B49" s="3">
        <v>4</v>
      </c>
      <c r="C49" s="6">
        <v>57.192</v>
      </c>
      <c r="D49" s="4"/>
      <c r="E49" s="2">
        <v>9</v>
      </c>
      <c r="F49" s="7">
        <v>40.527000000000001</v>
      </c>
      <c r="G49" s="4"/>
      <c r="H49" s="2">
        <v>6</v>
      </c>
      <c r="I49" s="7">
        <v>25.405999999999999</v>
      </c>
      <c r="M49" s="4"/>
      <c r="N49" s="2">
        <v>47</v>
      </c>
      <c r="O49" s="7">
        <v>44.021999999999998</v>
      </c>
      <c r="P49" s="4"/>
      <c r="Q49" s="4"/>
      <c r="R49" s="4"/>
      <c r="S49" s="4"/>
    </row>
    <row r="50" spans="1:23" x14ac:dyDescent="0.25">
      <c r="A50" s="4"/>
      <c r="B50" s="3">
        <v>5</v>
      </c>
      <c r="C50" s="6">
        <v>953.58399999999995</v>
      </c>
      <c r="D50" s="4"/>
      <c r="E50" s="2">
        <v>10</v>
      </c>
      <c r="F50" s="7">
        <v>63.926000000000002</v>
      </c>
      <c r="G50" s="4"/>
      <c r="H50" s="2">
        <v>7</v>
      </c>
      <c r="I50" s="7">
        <v>180.452</v>
      </c>
      <c r="M50" s="4"/>
      <c r="N50" s="2">
        <v>48</v>
      </c>
      <c r="O50" s="7">
        <v>26.055</v>
      </c>
      <c r="P50" s="4"/>
      <c r="Q50" s="4"/>
      <c r="R50" s="4"/>
      <c r="S50" s="4"/>
    </row>
    <row r="51" spans="1:23" x14ac:dyDescent="0.25">
      <c r="A51" s="4"/>
      <c r="B51" s="3">
        <v>6</v>
      </c>
      <c r="C51" s="6">
        <v>699.28599999999994</v>
      </c>
      <c r="D51" s="4"/>
      <c r="E51" s="2">
        <v>11</v>
      </c>
      <c r="F51" s="7">
        <v>25.271999999999998</v>
      </c>
      <c r="G51" s="4"/>
      <c r="H51" s="2">
        <v>8</v>
      </c>
      <c r="I51" s="7">
        <v>1046.617</v>
      </c>
      <c r="J51" s="1"/>
      <c r="K51" s="1"/>
      <c r="L51" s="1"/>
      <c r="M51" s="4"/>
      <c r="N51" s="2">
        <v>49</v>
      </c>
      <c r="O51" s="7">
        <v>85.004000000000005</v>
      </c>
      <c r="P51" s="4"/>
      <c r="Q51" s="4"/>
      <c r="R51" s="4"/>
      <c r="S51" s="4"/>
    </row>
    <row r="52" spans="1:23" x14ac:dyDescent="0.25">
      <c r="A52" s="4"/>
      <c r="B52" s="3">
        <v>7</v>
      </c>
      <c r="C52" s="6">
        <v>65.216999999999999</v>
      </c>
      <c r="D52" s="4"/>
      <c r="E52" s="2">
        <v>12</v>
      </c>
      <c r="F52" s="7">
        <v>26.89</v>
      </c>
      <c r="G52" s="4"/>
      <c r="H52" s="2">
        <v>9</v>
      </c>
      <c r="I52" s="7">
        <v>243.94800000000001</v>
      </c>
      <c r="J52" s="4"/>
      <c r="K52" s="4"/>
      <c r="L52" s="4"/>
      <c r="M52" s="4"/>
      <c r="N52" s="2">
        <v>50</v>
      </c>
      <c r="O52" s="7">
        <v>54.444000000000003</v>
      </c>
      <c r="P52" s="4"/>
      <c r="Q52" s="4"/>
      <c r="R52" s="4"/>
      <c r="S52" s="4"/>
    </row>
    <row r="53" spans="1:23" x14ac:dyDescent="0.25">
      <c r="A53" s="4"/>
      <c r="B53" s="3">
        <v>8</v>
      </c>
      <c r="C53" s="6">
        <f>2.427</f>
        <v>2.427</v>
      </c>
      <c r="D53" s="4"/>
      <c r="E53" s="2">
        <v>13</v>
      </c>
      <c r="F53" s="7">
        <v>2.0059999999999998</v>
      </c>
      <c r="G53" s="4"/>
      <c r="H53" s="2">
        <v>10</v>
      </c>
      <c r="I53" s="7">
        <v>65.805000000000007</v>
      </c>
      <c r="J53" s="4"/>
      <c r="K53" s="4"/>
      <c r="L53" s="4"/>
      <c r="M53" s="4"/>
      <c r="N53" s="2">
        <v>51</v>
      </c>
      <c r="O53" s="7">
        <v>11.471</v>
      </c>
      <c r="P53" s="4"/>
      <c r="Q53" s="4"/>
      <c r="R53" s="4"/>
      <c r="S53" s="4"/>
    </row>
    <row r="54" spans="1:23" x14ac:dyDescent="0.25">
      <c r="A54" s="4"/>
      <c r="B54" s="3">
        <v>9</v>
      </c>
      <c r="C54" s="6">
        <v>12.954000000000001</v>
      </c>
      <c r="D54" s="4"/>
      <c r="E54" s="2">
        <v>14</v>
      </c>
      <c r="F54" s="7">
        <v>17.510999999999999</v>
      </c>
      <c r="G54" s="4"/>
      <c r="H54" s="2">
        <v>11</v>
      </c>
      <c r="I54" s="7">
        <v>29.228000000000002</v>
      </c>
      <c r="J54" s="4"/>
      <c r="K54" s="4"/>
      <c r="L54" s="4"/>
      <c r="M54" s="4"/>
      <c r="N54" s="2">
        <v>52</v>
      </c>
      <c r="O54" s="7">
        <v>51.033999999999999</v>
      </c>
      <c r="P54" s="4"/>
      <c r="Q54" s="4"/>
      <c r="R54" s="4"/>
      <c r="S54" s="4"/>
    </row>
    <row r="55" spans="1:23" x14ac:dyDescent="0.25">
      <c r="A55" s="4"/>
      <c r="B55" s="3">
        <v>10</v>
      </c>
      <c r="C55" s="6">
        <v>4.6360000000000001</v>
      </c>
      <c r="D55" s="4"/>
      <c r="E55" s="2">
        <v>15</v>
      </c>
      <c r="F55" s="7">
        <v>2619.326</v>
      </c>
      <c r="G55" s="4"/>
      <c r="H55" s="2">
        <v>12</v>
      </c>
      <c r="I55" s="7">
        <v>224.673</v>
      </c>
      <c r="J55" s="4"/>
      <c r="K55" s="4"/>
      <c r="L55" s="4"/>
      <c r="M55" s="4"/>
      <c r="N55" s="2">
        <v>53</v>
      </c>
      <c r="O55" s="7">
        <v>47.953000000000003</v>
      </c>
      <c r="P55" s="4"/>
      <c r="Q55" s="4"/>
      <c r="R55" s="4"/>
      <c r="S55" s="4"/>
    </row>
    <row r="56" spans="1:23" x14ac:dyDescent="0.25">
      <c r="A56" s="4"/>
      <c r="B56" s="3">
        <v>11</v>
      </c>
      <c r="C56" s="6">
        <v>6.8310000000000004</v>
      </c>
      <c r="D56" s="4"/>
      <c r="E56" s="2">
        <v>16</v>
      </c>
      <c r="F56" s="7">
        <v>899.11699999999996</v>
      </c>
      <c r="G56" s="4"/>
      <c r="H56" s="2">
        <v>13</v>
      </c>
      <c r="I56" s="7">
        <v>865.20799999999997</v>
      </c>
      <c r="J56" s="4"/>
      <c r="K56" s="4"/>
      <c r="L56" s="4"/>
      <c r="M56" s="4"/>
      <c r="N56" s="2">
        <v>54</v>
      </c>
      <c r="O56" s="7">
        <v>74.619</v>
      </c>
      <c r="P56" s="4"/>
      <c r="Q56" s="4"/>
      <c r="R56" s="4"/>
      <c r="S56" s="4"/>
    </row>
    <row r="57" spans="1:23" x14ac:dyDescent="0.25">
      <c r="A57" s="4"/>
      <c r="B57" s="3">
        <v>12</v>
      </c>
      <c r="C57" s="6">
        <v>13.388</v>
      </c>
      <c r="D57" s="4"/>
      <c r="E57" s="2">
        <v>17</v>
      </c>
      <c r="F57" s="7">
        <v>937.21</v>
      </c>
      <c r="G57" s="4"/>
      <c r="H57" s="2">
        <v>14</v>
      </c>
      <c r="I57" s="7">
        <v>648.60599999999999</v>
      </c>
      <c r="J57" s="4"/>
      <c r="K57" s="4"/>
      <c r="L57" s="4"/>
      <c r="M57" s="4"/>
      <c r="N57" s="2">
        <v>55</v>
      </c>
      <c r="O57" s="7">
        <v>63.927999999999997</v>
      </c>
      <c r="P57" s="4"/>
      <c r="Q57" s="4"/>
      <c r="R57" s="4"/>
      <c r="S57" s="4"/>
    </row>
    <row r="58" spans="1:23" x14ac:dyDescent="0.25">
      <c r="A58" s="4"/>
      <c r="B58" s="3">
        <v>13</v>
      </c>
      <c r="C58" s="6">
        <v>32.195999999999998</v>
      </c>
      <c r="D58" s="4"/>
      <c r="E58" s="2">
        <v>18</v>
      </c>
      <c r="F58" s="7">
        <v>738.25300000000004</v>
      </c>
      <c r="G58" s="4"/>
      <c r="H58" s="2">
        <v>15</v>
      </c>
      <c r="I58" s="7">
        <v>16.36</v>
      </c>
      <c r="J58" s="4"/>
      <c r="K58" s="4"/>
      <c r="L58" s="4"/>
      <c r="M58" s="4"/>
      <c r="N58" s="2">
        <v>56</v>
      </c>
      <c r="O58" s="7">
        <v>43.927999999999997</v>
      </c>
      <c r="P58" s="4"/>
      <c r="Q58" s="4"/>
      <c r="R58" s="4"/>
      <c r="S58" s="4"/>
    </row>
    <row r="59" spans="1:23" x14ac:dyDescent="0.25">
      <c r="A59" s="4"/>
      <c r="B59" s="3">
        <v>14</v>
      </c>
      <c r="C59" s="6">
        <v>783.54399999999998</v>
      </c>
      <c r="D59" s="4"/>
      <c r="E59" s="11" t="s">
        <v>1</v>
      </c>
      <c r="F59" s="12">
        <f>SUM(F41+F42+F43+F44+F45+F46+F47+F49+F50+F51+F52+F53+F54+F55+F56+F57+F58+F48)</f>
        <v>6349.5380000000005</v>
      </c>
      <c r="G59" s="4"/>
      <c r="H59" s="2">
        <v>16</v>
      </c>
      <c r="I59" s="7">
        <v>182.648</v>
      </c>
      <c r="J59" s="4"/>
      <c r="K59" s="4"/>
      <c r="L59" s="4"/>
      <c r="M59" s="4"/>
      <c r="N59" s="2">
        <v>57</v>
      </c>
      <c r="O59" s="7">
        <v>40.125999999999998</v>
      </c>
      <c r="P59" s="4"/>
      <c r="Q59" s="4"/>
      <c r="R59" s="4"/>
      <c r="S59" s="4"/>
    </row>
    <row r="60" spans="1:23" x14ac:dyDescent="0.25">
      <c r="A60" s="4"/>
      <c r="B60" s="3">
        <v>15</v>
      </c>
      <c r="C60" s="6">
        <v>114.752</v>
      </c>
      <c r="D60" s="4"/>
      <c r="G60" s="4"/>
      <c r="H60" s="2">
        <v>17</v>
      </c>
      <c r="I60" s="7">
        <v>66.769000000000005</v>
      </c>
      <c r="J60" s="4"/>
      <c r="K60" s="4"/>
      <c r="L60" s="4"/>
      <c r="M60" s="4"/>
      <c r="N60" s="2">
        <v>58</v>
      </c>
      <c r="O60" s="7">
        <v>13.115</v>
      </c>
      <c r="P60" s="4"/>
      <c r="Q60" s="4"/>
      <c r="R60" s="4"/>
      <c r="S60" s="4"/>
    </row>
    <row r="61" spans="1:23" x14ac:dyDescent="0.25">
      <c r="A61" s="4"/>
      <c r="B61" s="3">
        <v>16</v>
      </c>
      <c r="C61" s="6">
        <v>303.58999999999997</v>
      </c>
      <c r="D61" s="4"/>
      <c r="G61" s="4"/>
      <c r="H61" s="2">
        <v>18</v>
      </c>
      <c r="I61" s="7">
        <v>28.887</v>
      </c>
      <c r="J61" s="4"/>
      <c r="K61" s="4"/>
      <c r="L61" s="4"/>
      <c r="M61" s="4"/>
      <c r="N61" s="2">
        <v>59</v>
      </c>
      <c r="O61" s="7">
        <v>15.228</v>
      </c>
      <c r="P61" s="4"/>
      <c r="Q61" s="4"/>
      <c r="R61" s="4"/>
      <c r="S61" s="4"/>
    </row>
    <row r="62" spans="1:23" x14ac:dyDescent="0.25">
      <c r="A62" s="4"/>
      <c r="B62" s="3">
        <v>17</v>
      </c>
      <c r="C62" s="6">
        <v>375.84</v>
      </c>
      <c r="D62" s="4"/>
      <c r="G62" s="4"/>
      <c r="H62" s="2">
        <v>19</v>
      </c>
      <c r="I62" s="7">
        <v>132.792</v>
      </c>
      <c r="J62" s="4"/>
      <c r="K62" s="4"/>
      <c r="L62" s="4"/>
      <c r="M62" s="4"/>
      <c r="N62" s="2">
        <v>60</v>
      </c>
      <c r="O62" s="7">
        <v>24.702000000000002</v>
      </c>
      <c r="P62" s="4"/>
      <c r="Q62" s="4"/>
      <c r="R62" s="4"/>
      <c r="S62" s="4"/>
    </row>
    <row r="63" spans="1:23" x14ac:dyDescent="0.25">
      <c r="A63" s="4"/>
      <c r="B63" s="3">
        <v>18</v>
      </c>
      <c r="C63" s="6">
        <v>246.63399999999999</v>
      </c>
      <c r="D63" s="4"/>
      <c r="G63" s="4"/>
      <c r="H63" s="2">
        <v>20</v>
      </c>
      <c r="I63" s="7">
        <v>30.760999999999999</v>
      </c>
      <c r="J63" s="4"/>
      <c r="K63" s="4"/>
      <c r="L63" s="4"/>
      <c r="M63" s="4"/>
      <c r="N63" s="2">
        <v>61</v>
      </c>
      <c r="O63" s="7">
        <v>24.641999999999999</v>
      </c>
      <c r="P63" s="4"/>
      <c r="Q63" s="4"/>
      <c r="R63" s="4"/>
      <c r="S63" s="4"/>
      <c r="W63"/>
    </row>
    <row r="64" spans="1:23" x14ac:dyDescent="0.25">
      <c r="A64" s="4"/>
      <c r="B64" s="3">
        <v>19</v>
      </c>
      <c r="C64" s="6">
        <v>1075.732</v>
      </c>
      <c r="D64" s="4"/>
      <c r="E64" s="15" t="s">
        <v>6</v>
      </c>
      <c r="F64" s="15"/>
      <c r="G64" s="4"/>
      <c r="H64" s="2">
        <v>21</v>
      </c>
      <c r="I64" s="7">
        <v>38.380000000000003</v>
      </c>
      <c r="J64" s="4"/>
      <c r="K64" s="4"/>
      <c r="L64" s="4"/>
      <c r="M64" s="4"/>
      <c r="N64" s="2">
        <v>62</v>
      </c>
      <c r="O64" s="7">
        <v>255.98599999999999</v>
      </c>
      <c r="P64" s="4"/>
      <c r="Q64" s="4"/>
      <c r="R64" s="4"/>
      <c r="S64" s="4"/>
      <c r="W64"/>
    </row>
    <row r="65" spans="1:24" x14ac:dyDescent="0.25">
      <c r="A65" s="4"/>
      <c r="B65" s="3">
        <v>20</v>
      </c>
      <c r="C65" s="6">
        <v>10.144</v>
      </c>
      <c r="D65" s="4"/>
      <c r="E65" s="2">
        <v>1</v>
      </c>
      <c r="F65" s="7">
        <v>372.86399999999998</v>
      </c>
      <c r="G65" s="4"/>
      <c r="H65" s="2">
        <v>22</v>
      </c>
      <c r="I65" s="7">
        <v>22.867000000000001</v>
      </c>
      <c r="J65" s="4"/>
      <c r="K65" s="4"/>
      <c r="L65" s="4"/>
      <c r="M65" s="4"/>
      <c r="N65" s="2">
        <v>63</v>
      </c>
      <c r="O65" s="7">
        <v>283.05900000000003</v>
      </c>
      <c r="P65" s="4"/>
      <c r="Q65" s="4"/>
      <c r="R65" s="4"/>
      <c r="S65" s="4"/>
    </row>
    <row r="66" spans="1:24" x14ac:dyDescent="0.25">
      <c r="A66" s="4"/>
      <c r="B66" s="3">
        <v>21</v>
      </c>
      <c r="C66" s="6">
        <v>10.422000000000001</v>
      </c>
      <c r="D66" s="4"/>
      <c r="E66" s="2">
        <v>2</v>
      </c>
      <c r="F66" s="7">
        <v>331.822</v>
      </c>
      <c r="G66" s="4"/>
      <c r="H66" s="11" t="s">
        <v>1</v>
      </c>
      <c r="I66" s="12">
        <f>SUM(I44+I45+I46+I47+I48+I49+I50+I51+I52+I53+I54+I55+I56+I57+I58+I59+I60+I61+I62+I63+I64+I65)</f>
        <v>7202.0430000000006</v>
      </c>
      <c r="J66" s="4"/>
      <c r="K66" s="4"/>
      <c r="L66" s="4"/>
      <c r="M66" s="4"/>
      <c r="N66" s="2">
        <v>64</v>
      </c>
      <c r="O66" s="7">
        <v>1106.6659999999999</v>
      </c>
      <c r="P66" s="4"/>
      <c r="Q66" s="4"/>
      <c r="R66" s="4"/>
      <c r="S66" s="4"/>
    </row>
    <row r="67" spans="1:24" x14ac:dyDescent="0.25">
      <c r="A67" s="4"/>
      <c r="B67" s="3">
        <v>22</v>
      </c>
      <c r="C67" s="6">
        <v>13.61</v>
      </c>
      <c r="D67" s="4"/>
      <c r="E67" s="2">
        <v>3</v>
      </c>
      <c r="F67" s="7">
        <v>770.49199999999996</v>
      </c>
      <c r="G67" s="4"/>
      <c r="J67" s="4"/>
      <c r="K67" s="4"/>
      <c r="L67" s="4"/>
      <c r="M67" s="4"/>
      <c r="N67" s="2">
        <v>65</v>
      </c>
      <c r="O67" s="7">
        <v>86.024000000000001</v>
      </c>
      <c r="P67" s="4"/>
      <c r="Q67" s="4"/>
      <c r="R67" s="4"/>
      <c r="S67" s="4"/>
      <c r="W67" s="1"/>
      <c r="X67" s="4"/>
    </row>
    <row r="68" spans="1:24" x14ac:dyDescent="0.25">
      <c r="A68" s="4"/>
      <c r="B68" s="3">
        <v>23</v>
      </c>
      <c r="C68" s="6">
        <v>64.364999999999995</v>
      </c>
      <c r="D68" s="4"/>
      <c r="E68" s="2">
        <v>4</v>
      </c>
      <c r="F68" s="7">
        <v>887.74</v>
      </c>
      <c r="G68" s="4"/>
      <c r="J68" s="4"/>
      <c r="K68" s="4"/>
      <c r="L68" s="4"/>
      <c r="M68" s="4"/>
      <c r="N68" s="2">
        <v>66</v>
      </c>
      <c r="O68" s="7">
        <v>296.04599999999999</v>
      </c>
      <c r="P68" s="4"/>
      <c r="Q68" s="4"/>
      <c r="R68" s="4"/>
      <c r="S68" s="4"/>
    </row>
    <row r="69" spans="1:24" x14ac:dyDescent="0.25">
      <c r="A69" s="4"/>
      <c r="B69" s="3">
        <v>24</v>
      </c>
      <c r="C69" s="6">
        <v>7.4829999999999997</v>
      </c>
      <c r="D69" s="4"/>
      <c r="E69" s="11" t="s">
        <v>1</v>
      </c>
      <c r="F69" s="12">
        <f>SUM(F68+F67+F66+F65)</f>
        <v>2362.9180000000001</v>
      </c>
      <c r="G69" s="4"/>
      <c r="J69" s="4"/>
      <c r="K69" s="4"/>
      <c r="L69" s="4"/>
      <c r="M69" s="4"/>
      <c r="N69" s="2">
        <v>67</v>
      </c>
      <c r="O69" s="7">
        <v>353.85599999999999</v>
      </c>
      <c r="P69" s="4"/>
      <c r="Q69" s="4"/>
      <c r="R69" s="4"/>
      <c r="S69" s="4"/>
    </row>
    <row r="70" spans="1:24" x14ac:dyDescent="0.25">
      <c r="A70" s="4"/>
      <c r="B70" s="3">
        <v>25</v>
      </c>
      <c r="C70" s="6">
        <v>35.439</v>
      </c>
      <c r="D70" s="4"/>
      <c r="G70" s="4"/>
      <c r="J70" s="4"/>
      <c r="K70" s="4"/>
      <c r="L70" s="4"/>
      <c r="M70" s="4"/>
      <c r="N70" s="2">
        <v>68</v>
      </c>
      <c r="O70" s="7">
        <v>737.90300000000002</v>
      </c>
      <c r="P70" s="4"/>
      <c r="Q70" s="4"/>
      <c r="R70" s="4"/>
      <c r="S70" s="4"/>
    </row>
    <row r="71" spans="1:24" x14ac:dyDescent="0.25">
      <c r="A71" s="4"/>
      <c r="B71" s="11" t="s">
        <v>1</v>
      </c>
      <c r="C71" s="12">
        <f>SUM(C46:C70)</f>
        <v>5877.6350000000002</v>
      </c>
      <c r="D71" s="4"/>
      <c r="G71" s="4"/>
      <c r="J71" s="4"/>
      <c r="K71" s="4"/>
      <c r="L71" s="4"/>
      <c r="M71" s="4"/>
      <c r="N71" s="2">
        <v>69</v>
      </c>
      <c r="O71" s="7">
        <v>996.10400000000004</v>
      </c>
      <c r="P71" s="4"/>
      <c r="Q71" s="4"/>
      <c r="R71" s="4"/>
      <c r="S71" s="4"/>
    </row>
    <row r="72" spans="1:24" x14ac:dyDescent="0.25">
      <c r="A72" s="4"/>
      <c r="D72" s="4"/>
      <c r="G72" s="4"/>
      <c r="J72" s="4"/>
      <c r="K72" s="4"/>
      <c r="L72" s="4"/>
      <c r="M72" s="4"/>
      <c r="N72" s="2">
        <v>70</v>
      </c>
      <c r="O72" s="7">
        <v>823.48900000000003</v>
      </c>
      <c r="P72" s="4"/>
      <c r="Q72" s="4"/>
      <c r="R72" s="4"/>
      <c r="S72" s="4"/>
    </row>
    <row r="73" spans="1:24" x14ac:dyDescent="0.25">
      <c r="A73" s="4"/>
      <c r="D73" s="4"/>
      <c r="G73" s="4"/>
      <c r="J73" s="4"/>
      <c r="K73" s="4"/>
      <c r="L73" s="4"/>
      <c r="M73" s="4"/>
      <c r="N73" s="11" t="s">
        <v>1</v>
      </c>
      <c r="O73" s="12">
        <f>SUM(O3:O72)</f>
        <v>7942.5390000000007</v>
      </c>
      <c r="P73" s="4"/>
      <c r="Q73" s="4"/>
      <c r="R73" s="4"/>
      <c r="S73" s="4"/>
    </row>
    <row r="74" spans="1:24" x14ac:dyDescent="0.25">
      <c r="A74" s="4"/>
      <c r="D74" s="4"/>
      <c r="G74" s="4"/>
      <c r="J74" s="4"/>
      <c r="K74" s="4"/>
      <c r="L74" s="4"/>
      <c r="M74" s="4"/>
      <c r="Q74" s="4"/>
      <c r="R74" s="4"/>
    </row>
    <row r="75" spans="1:24" x14ac:dyDescent="0.25">
      <c r="A75" s="4"/>
      <c r="D75" s="4"/>
      <c r="G75" s="4"/>
      <c r="M75" s="4"/>
      <c r="Q75" s="4"/>
      <c r="R75" s="4"/>
    </row>
    <row r="76" spans="1:24" x14ac:dyDescent="0.25">
      <c r="A76" s="4"/>
      <c r="D76" s="4"/>
      <c r="G76" s="4"/>
      <c r="M76" s="4"/>
      <c r="Q76" s="4"/>
      <c r="R76" s="4"/>
    </row>
    <row r="77" spans="1:24" x14ac:dyDescent="0.25">
      <c r="A77" s="4"/>
      <c r="D77" s="4"/>
      <c r="G77" s="4"/>
      <c r="M77" s="4"/>
      <c r="Q77" s="4"/>
      <c r="R77" s="4"/>
    </row>
    <row r="78" spans="1:24" x14ac:dyDescent="0.25">
      <c r="A78" s="4"/>
      <c r="D78" s="4"/>
      <c r="G78" s="4"/>
      <c r="M78" s="4"/>
      <c r="Q78" s="4"/>
      <c r="R78" s="4"/>
    </row>
    <row r="79" spans="1:24" x14ac:dyDescent="0.25">
      <c r="A79" s="4"/>
      <c r="D79" s="4"/>
      <c r="G79" s="4"/>
      <c r="M79" s="4"/>
      <c r="Q79" s="4"/>
      <c r="R79" s="4"/>
    </row>
    <row r="80" spans="1:24" x14ac:dyDescent="0.25">
      <c r="A80" s="4"/>
      <c r="D80" s="4"/>
      <c r="G80" s="4"/>
      <c r="M80" s="4"/>
      <c r="Q80" s="4"/>
      <c r="R80" s="4"/>
    </row>
    <row r="81" spans="1:18" x14ac:dyDescent="0.25">
      <c r="A81" s="4"/>
      <c r="D81" s="4"/>
      <c r="G81" s="4"/>
      <c r="M81" s="4"/>
      <c r="Q81" s="4"/>
      <c r="R81" s="4"/>
    </row>
    <row r="82" spans="1:18" x14ac:dyDescent="0.25">
      <c r="A82" s="4"/>
      <c r="D82" s="4"/>
      <c r="G82" s="4"/>
      <c r="M82" s="4"/>
      <c r="Q82" s="4"/>
      <c r="R82" s="4"/>
    </row>
    <row r="83" spans="1:18" x14ac:dyDescent="0.25">
      <c r="A83" s="4"/>
      <c r="D83" s="4"/>
      <c r="G83" s="4"/>
      <c r="M83" s="4"/>
    </row>
    <row r="84" spans="1:18" x14ac:dyDescent="0.25">
      <c r="A84" s="4"/>
      <c r="D84" s="4"/>
      <c r="G84" s="4"/>
      <c r="M84" s="4"/>
    </row>
    <row r="85" spans="1:18" x14ac:dyDescent="0.25">
      <c r="A85" s="4"/>
      <c r="D85" s="4"/>
      <c r="G85" s="4"/>
      <c r="M85" s="4"/>
    </row>
    <row r="86" spans="1:18" x14ac:dyDescent="0.25">
      <c r="A86" s="4"/>
      <c r="D86" s="4"/>
      <c r="G86" s="4"/>
      <c r="M86" s="4"/>
    </row>
    <row r="87" spans="1:18" x14ac:dyDescent="0.25">
      <c r="A87" s="4"/>
      <c r="D87" s="4"/>
      <c r="G87" s="4"/>
      <c r="M87" s="4"/>
    </row>
    <row r="88" spans="1:18" x14ac:dyDescent="0.25">
      <c r="A88" s="4"/>
      <c r="D88" s="4"/>
      <c r="G88" s="4"/>
      <c r="M88" s="4"/>
    </row>
    <row r="89" spans="1:18" x14ac:dyDescent="0.25">
      <c r="A89" s="4"/>
      <c r="D89" s="4"/>
      <c r="G89" s="4"/>
      <c r="M89" s="4"/>
    </row>
    <row r="90" spans="1:18" x14ac:dyDescent="0.25">
      <c r="A90" s="4"/>
      <c r="D90" s="4"/>
      <c r="G90" s="4"/>
      <c r="M90" s="4"/>
    </row>
    <row r="91" spans="1:18" x14ac:dyDescent="0.25">
      <c r="A91" s="4"/>
      <c r="D91" s="4"/>
      <c r="G91" s="4"/>
      <c r="J91" s="4"/>
      <c r="K91" s="4"/>
      <c r="L91" s="4"/>
      <c r="M91" s="4"/>
    </row>
    <row r="92" spans="1:18" x14ac:dyDescent="0.25">
      <c r="A92" s="4"/>
      <c r="D92" s="4"/>
      <c r="G92" s="4"/>
      <c r="J92" s="4"/>
      <c r="K92" s="4"/>
      <c r="L92" s="4"/>
      <c r="M92" s="4"/>
    </row>
    <row r="93" spans="1:18" x14ac:dyDescent="0.25">
      <c r="A93" s="4"/>
      <c r="D93" s="4"/>
      <c r="G93" s="4"/>
      <c r="J93" s="4"/>
      <c r="K93" s="4"/>
      <c r="L93" s="4"/>
      <c r="M93" s="4"/>
    </row>
    <row r="94" spans="1:18" x14ac:dyDescent="0.25">
      <c r="A94" s="4"/>
      <c r="D94" s="4"/>
      <c r="E94" s="1"/>
      <c r="F94" s="4"/>
      <c r="G94" s="4"/>
      <c r="J94" s="4"/>
      <c r="K94" s="4"/>
      <c r="L94" s="4"/>
      <c r="M94" s="4"/>
    </row>
    <row r="95" spans="1:18" x14ac:dyDescent="0.25">
      <c r="A95" s="4"/>
      <c r="D95" s="4"/>
      <c r="E95" s="1"/>
      <c r="F95" s="4"/>
      <c r="G95" s="4"/>
      <c r="J95" s="4"/>
      <c r="K95" s="4"/>
      <c r="L95" s="4"/>
      <c r="M95" s="4"/>
    </row>
    <row r="96" spans="1:18" x14ac:dyDescent="0.25">
      <c r="A96" s="4"/>
      <c r="D96" s="4"/>
      <c r="E96" s="1"/>
      <c r="F96" s="4"/>
      <c r="G96" s="4"/>
      <c r="J96" s="4"/>
      <c r="K96" s="4"/>
      <c r="L96" s="4"/>
      <c r="M96" s="4"/>
    </row>
    <row r="97" spans="1:13" x14ac:dyDescent="0.25">
      <c r="A97" s="4"/>
      <c r="D97" s="4"/>
      <c r="E97" s="1"/>
      <c r="F97" s="4"/>
      <c r="G97" s="4"/>
      <c r="J97" s="4"/>
      <c r="K97" s="4"/>
      <c r="L97" s="4"/>
      <c r="M97" s="4"/>
    </row>
    <row r="98" spans="1:13" x14ac:dyDescent="0.25">
      <c r="A98" s="4"/>
      <c r="D98" s="4"/>
      <c r="E98" s="1"/>
      <c r="F98" s="4"/>
      <c r="G98" s="4"/>
      <c r="J98" s="4"/>
      <c r="K98" s="4"/>
      <c r="L98" s="4"/>
      <c r="M98" s="4"/>
    </row>
    <row r="99" spans="1:13" x14ac:dyDescent="0.25">
      <c r="A99" s="4"/>
      <c r="D99" s="4"/>
      <c r="E99" s="1"/>
      <c r="F99" s="4"/>
      <c r="G99" s="4"/>
      <c r="J99" s="4"/>
      <c r="K99" s="4"/>
      <c r="L99" s="4"/>
      <c r="M99" s="4"/>
    </row>
    <row r="100" spans="1:13" x14ac:dyDescent="0.25">
      <c r="A100" s="4"/>
      <c r="D100" s="4"/>
      <c r="E100" s="1"/>
      <c r="F100" s="4"/>
      <c r="G100" s="4"/>
      <c r="J100" s="4"/>
      <c r="K100" s="4"/>
      <c r="L100" s="4"/>
      <c r="M100" s="4"/>
    </row>
    <row r="101" spans="1:13" x14ac:dyDescent="0.25">
      <c r="A101" s="4"/>
      <c r="D101" s="4"/>
      <c r="G101" s="4"/>
      <c r="J101" s="4"/>
      <c r="K101" s="4"/>
      <c r="L101" s="4"/>
      <c r="M101" s="4"/>
    </row>
    <row r="102" spans="1:13" x14ac:dyDescent="0.25">
      <c r="A102" s="4"/>
      <c r="D102" s="4"/>
      <c r="G102" s="4"/>
      <c r="J102" s="4"/>
      <c r="K102" s="4"/>
      <c r="L102" s="4"/>
      <c r="M102" s="4"/>
    </row>
    <row r="103" spans="1:13" x14ac:dyDescent="0.25">
      <c r="A103" s="4"/>
      <c r="D103" s="4"/>
      <c r="G103" s="4"/>
      <c r="J103" s="4"/>
      <c r="K103" s="4"/>
      <c r="L103" s="4"/>
      <c r="M103" s="4"/>
    </row>
    <row r="104" spans="1:13" x14ac:dyDescent="0.25">
      <c r="A104" s="4"/>
      <c r="D104" s="4"/>
      <c r="G104" s="4"/>
      <c r="J104" s="4"/>
      <c r="K104" s="4"/>
      <c r="L104" s="4"/>
      <c r="M104" s="4"/>
    </row>
    <row r="105" spans="1:13" x14ac:dyDescent="0.25">
      <c r="A105" s="4"/>
      <c r="D105" s="4"/>
      <c r="G105" s="4"/>
      <c r="H105" s="1"/>
      <c r="I105" s="4"/>
      <c r="J105" s="4"/>
      <c r="K105" s="4"/>
      <c r="L105" s="4"/>
      <c r="M105" s="4"/>
    </row>
    <row r="106" spans="1:13" x14ac:dyDescent="0.25">
      <c r="A106" s="4"/>
      <c r="D106" s="4"/>
      <c r="G106" s="4"/>
      <c r="H106" s="1"/>
      <c r="I106" s="4"/>
      <c r="J106" s="4"/>
      <c r="K106" s="4"/>
      <c r="L106" s="4"/>
      <c r="M106" s="4"/>
    </row>
    <row r="107" spans="1:13" x14ac:dyDescent="0.25">
      <c r="A107" s="4"/>
      <c r="D107" s="4"/>
      <c r="G107" s="4"/>
      <c r="H107" s="1"/>
      <c r="I107" s="4"/>
      <c r="J107" s="4"/>
      <c r="K107" s="4"/>
      <c r="L107" s="4"/>
      <c r="M107" s="4"/>
    </row>
    <row r="108" spans="1:13" x14ac:dyDescent="0.25">
      <c r="A108" s="4"/>
      <c r="D108" s="4"/>
      <c r="G108" s="4"/>
      <c r="H108" s="1"/>
      <c r="I108" s="4"/>
      <c r="J108" s="4"/>
      <c r="K108" s="4"/>
      <c r="L108" s="4"/>
      <c r="M108" s="4"/>
    </row>
    <row r="109" spans="1:13" x14ac:dyDescent="0.25">
      <c r="A109" s="4"/>
      <c r="D109" s="4"/>
      <c r="G109" s="4"/>
      <c r="H109" s="1"/>
      <c r="I109" s="4"/>
      <c r="J109" s="4"/>
      <c r="K109" s="4"/>
      <c r="L109" s="4"/>
      <c r="M109" s="4"/>
    </row>
    <row r="110" spans="1:13" x14ac:dyDescent="0.25">
      <c r="A110" s="4"/>
      <c r="D110" s="4"/>
      <c r="G110" s="4"/>
      <c r="H110" s="1"/>
      <c r="I110" s="4"/>
      <c r="J110" s="4"/>
      <c r="K110" s="4"/>
      <c r="L110" s="4"/>
      <c r="M110" s="4"/>
    </row>
    <row r="111" spans="1:13" x14ac:dyDescent="0.25">
      <c r="A111" s="4"/>
      <c r="D111" s="4"/>
      <c r="G111" s="4"/>
      <c r="H111" s="1"/>
      <c r="I111" s="4"/>
      <c r="J111" s="4"/>
      <c r="K111" s="4"/>
      <c r="L111" s="4"/>
      <c r="M111" s="4"/>
    </row>
    <row r="112" spans="1:13" x14ac:dyDescent="0.25">
      <c r="A112" s="4"/>
      <c r="D112" s="4"/>
      <c r="E112" s="1"/>
      <c r="F112" s="4"/>
      <c r="G112" s="4"/>
      <c r="H112" s="1"/>
      <c r="I112" s="4"/>
      <c r="M112" s="4"/>
    </row>
    <row r="113" spans="1:13" x14ac:dyDescent="0.25">
      <c r="A113" s="4"/>
      <c r="D113" s="4"/>
      <c r="E113" s="1"/>
      <c r="F113" s="4"/>
      <c r="G113" s="4"/>
      <c r="H113" s="1"/>
      <c r="I113" s="4"/>
      <c r="J113" s="4"/>
      <c r="K113" s="4"/>
      <c r="L113" s="4"/>
      <c r="M113" s="4"/>
    </row>
    <row r="114" spans="1:13" x14ac:dyDescent="0.25">
      <c r="A114" s="4"/>
      <c r="D114" s="4"/>
      <c r="E114" s="1"/>
      <c r="F114" s="4"/>
      <c r="G114" s="4"/>
      <c r="H114" s="1"/>
      <c r="I114" s="4"/>
      <c r="J114" s="4"/>
      <c r="K114" s="4"/>
      <c r="L114" s="4"/>
      <c r="M114" s="4"/>
    </row>
    <row r="115" spans="1:13" x14ac:dyDescent="0.25">
      <c r="A115" s="4"/>
      <c r="D115" s="4"/>
      <c r="E115" s="1"/>
      <c r="F115" s="4"/>
      <c r="G115" s="4"/>
      <c r="H115" s="1"/>
      <c r="I115" s="4"/>
      <c r="J115" s="4"/>
      <c r="K115" s="4"/>
      <c r="L115" s="4"/>
      <c r="M115" s="4"/>
    </row>
    <row r="116" spans="1:13" x14ac:dyDescent="0.25">
      <c r="A116" s="4"/>
      <c r="D116" s="4"/>
      <c r="E116" s="1"/>
      <c r="F116" s="4"/>
      <c r="G116" s="4"/>
      <c r="H116" s="1"/>
      <c r="I116" s="4"/>
      <c r="J116" s="4"/>
      <c r="K116" s="4"/>
      <c r="L116" s="4"/>
      <c r="M116" s="4"/>
    </row>
    <row r="117" spans="1:13" x14ac:dyDescent="0.25">
      <c r="A117" s="4"/>
      <c r="D117" s="4"/>
      <c r="E117" s="1"/>
      <c r="F117" s="4"/>
      <c r="G117" s="4"/>
      <c r="H117" s="1"/>
      <c r="I117" s="4"/>
      <c r="J117" s="4"/>
      <c r="K117" s="4"/>
      <c r="L117" s="4"/>
      <c r="M117" s="4"/>
    </row>
    <row r="118" spans="1:13" x14ac:dyDescent="0.25">
      <c r="A118" s="4"/>
      <c r="D118" s="4"/>
      <c r="E118" s="1"/>
      <c r="F118" s="4"/>
      <c r="G118" s="4"/>
      <c r="H118" s="1"/>
      <c r="I118" s="4"/>
      <c r="J118" s="4"/>
      <c r="K118" s="4"/>
      <c r="L118" s="4"/>
      <c r="M118" s="4"/>
    </row>
    <row r="119" spans="1:13" x14ac:dyDescent="0.25">
      <c r="A119" s="4"/>
      <c r="D119" s="4"/>
      <c r="E119" s="1"/>
      <c r="F119" s="4"/>
      <c r="G119" s="4"/>
      <c r="H119" s="1"/>
      <c r="I119" s="4"/>
      <c r="J119" s="4"/>
      <c r="K119" s="4"/>
      <c r="L119" s="4"/>
      <c r="M119" s="4"/>
    </row>
    <row r="120" spans="1:13" x14ac:dyDescent="0.25">
      <c r="A120" s="4"/>
      <c r="D120" s="4"/>
      <c r="E120" s="1"/>
      <c r="F120" s="4"/>
      <c r="G120" s="4"/>
      <c r="H120" s="1"/>
      <c r="I120" s="4"/>
      <c r="J120" s="4"/>
      <c r="K120" s="4"/>
      <c r="L120" s="4"/>
      <c r="M120" s="4"/>
    </row>
    <row r="121" spans="1:13" x14ac:dyDescent="0.25">
      <c r="A121" s="4"/>
      <c r="D121" s="4"/>
      <c r="E121" s="1"/>
      <c r="F121" s="4"/>
      <c r="G121" s="4"/>
      <c r="H121" s="1"/>
      <c r="I121" s="4"/>
      <c r="J121" s="4"/>
      <c r="K121" s="4"/>
      <c r="L121" s="4"/>
      <c r="M121" s="4"/>
    </row>
    <row r="122" spans="1:13" x14ac:dyDescent="0.25">
      <c r="A122" s="4"/>
      <c r="D122" s="4"/>
      <c r="E122" s="1"/>
      <c r="F122" s="4"/>
      <c r="G122" s="4"/>
      <c r="H122" s="1"/>
      <c r="I122" s="4"/>
      <c r="J122" s="4"/>
      <c r="K122" s="4"/>
      <c r="L122" s="4"/>
      <c r="M122" s="4"/>
    </row>
    <row r="123" spans="1:13" x14ac:dyDescent="0.25">
      <c r="A123" s="4"/>
      <c r="D123" s="4"/>
      <c r="E123" s="1"/>
      <c r="F123" s="4"/>
      <c r="G123" s="4"/>
      <c r="H123" s="1"/>
      <c r="I123" s="4"/>
      <c r="J123" s="4"/>
      <c r="K123" s="4"/>
      <c r="L123" s="4"/>
      <c r="M123" s="4"/>
    </row>
    <row r="124" spans="1:13" x14ac:dyDescent="0.25">
      <c r="A124" s="4"/>
      <c r="D124" s="4"/>
      <c r="E124" s="1"/>
      <c r="F124" s="4"/>
      <c r="G124" s="4"/>
      <c r="H124" s="1"/>
      <c r="I124" s="4"/>
      <c r="J124" s="4"/>
      <c r="K124" s="4"/>
      <c r="L124" s="4"/>
      <c r="M124" s="4"/>
    </row>
    <row r="125" spans="1:13" x14ac:dyDescent="0.25">
      <c r="A125" s="4"/>
      <c r="D125" s="4"/>
      <c r="E125" s="1"/>
      <c r="F125" s="4"/>
      <c r="G125" s="4"/>
      <c r="H125" s="1"/>
      <c r="I125" s="4"/>
      <c r="J125" s="4"/>
      <c r="K125" s="4"/>
      <c r="L125" s="4"/>
      <c r="M125" s="4"/>
    </row>
    <row r="126" spans="1:13" x14ac:dyDescent="0.25">
      <c r="A126" s="4"/>
      <c r="D126" s="4"/>
      <c r="E126" s="1"/>
      <c r="F126" s="4"/>
      <c r="G126" s="4"/>
      <c r="H126" s="1"/>
      <c r="I126" s="4"/>
      <c r="J126" s="4"/>
      <c r="K126" s="4"/>
      <c r="L126" s="4"/>
      <c r="M126" s="4"/>
    </row>
    <row r="127" spans="1:13" x14ac:dyDescent="0.25">
      <c r="A127" s="4"/>
      <c r="D127" s="4"/>
      <c r="E127" s="1"/>
      <c r="F127" s="4"/>
      <c r="G127" s="4"/>
      <c r="H127" s="1"/>
      <c r="I127" s="4"/>
      <c r="J127" s="4"/>
      <c r="K127" s="4"/>
      <c r="L127" s="4"/>
      <c r="M127" s="4"/>
    </row>
    <row r="128" spans="1:13" x14ac:dyDescent="0.25">
      <c r="A128" s="4"/>
      <c r="D128" s="4"/>
      <c r="E128" s="1"/>
      <c r="F128" s="4"/>
      <c r="G128" s="4"/>
      <c r="H128" s="1"/>
      <c r="I128" s="4"/>
      <c r="J128" s="4"/>
      <c r="K128" s="4"/>
      <c r="L128" s="4"/>
      <c r="M128" s="4"/>
    </row>
    <row r="129" spans="1:13" x14ac:dyDescent="0.25">
      <c r="A129" s="4"/>
      <c r="D129" s="4"/>
      <c r="E129" s="1"/>
      <c r="F129" s="4"/>
      <c r="G129" s="4"/>
      <c r="H129" s="1"/>
      <c r="I129" s="4"/>
      <c r="J129" s="4"/>
      <c r="K129" s="4"/>
      <c r="L129" s="4"/>
      <c r="M129" s="4"/>
    </row>
    <row r="130" spans="1:13" x14ac:dyDescent="0.25">
      <c r="A130" s="4"/>
      <c r="D130" s="4"/>
      <c r="E130" s="1"/>
      <c r="F130" s="4"/>
      <c r="G130" s="4"/>
      <c r="H130" s="1"/>
      <c r="I130" s="4"/>
      <c r="J130" s="4"/>
      <c r="K130" s="4"/>
      <c r="L130" s="4"/>
      <c r="M130" s="4"/>
    </row>
    <row r="131" spans="1:13" x14ac:dyDescent="0.25">
      <c r="A131" s="4"/>
      <c r="D131" s="4"/>
      <c r="E131" s="1"/>
      <c r="F131" s="4"/>
      <c r="G131" s="4"/>
      <c r="H131" s="1"/>
      <c r="I131" s="4"/>
      <c r="J131" s="4"/>
      <c r="K131" s="4"/>
      <c r="L131" s="4"/>
      <c r="M131" s="4"/>
    </row>
    <row r="132" spans="1:13" x14ac:dyDescent="0.25">
      <c r="A132" s="4"/>
      <c r="D132" s="4"/>
      <c r="E132" s="1"/>
      <c r="F132" s="4"/>
      <c r="G132" s="4"/>
      <c r="H132" s="1"/>
      <c r="I132" s="4"/>
      <c r="J132" s="4"/>
      <c r="K132" s="4"/>
      <c r="L132" s="4"/>
      <c r="M132" s="4"/>
    </row>
    <row r="133" spans="1:13" x14ac:dyDescent="0.25">
      <c r="A133" s="4"/>
      <c r="D133" s="4"/>
      <c r="E133" s="1"/>
      <c r="F133" s="4"/>
      <c r="G133" s="4"/>
      <c r="H133" s="1"/>
      <c r="I133" s="4"/>
      <c r="J133" s="4"/>
      <c r="K133" s="4"/>
      <c r="L133" s="4"/>
      <c r="M133" s="4"/>
    </row>
    <row r="134" spans="1:13" x14ac:dyDescent="0.25">
      <c r="A134" s="4"/>
      <c r="D134" s="4"/>
      <c r="E134" s="1"/>
      <c r="F134" s="4"/>
      <c r="G134" s="4"/>
      <c r="H134" s="1"/>
      <c r="I134" s="4"/>
      <c r="J134" s="4"/>
      <c r="K134" s="4"/>
      <c r="L134" s="4"/>
      <c r="M134" s="4"/>
    </row>
    <row r="135" spans="1:13" x14ac:dyDescent="0.25">
      <c r="A135" s="4"/>
      <c r="D135" s="4"/>
      <c r="E135" s="1"/>
      <c r="F135" s="4"/>
      <c r="G135" s="4"/>
      <c r="H135" s="1"/>
      <c r="I135" s="4"/>
      <c r="J135" s="4"/>
      <c r="K135" s="4"/>
      <c r="L135" s="4"/>
      <c r="M135" s="4"/>
    </row>
    <row r="136" spans="1:13" x14ac:dyDescent="0.25">
      <c r="A136" s="4"/>
      <c r="D136" s="4"/>
      <c r="E136" s="1"/>
      <c r="F136" s="4"/>
      <c r="G136" s="4"/>
      <c r="H136" s="1"/>
      <c r="I136" s="4"/>
      <c r="J136" s="4"/>
      <c r="K136" s="4"/>
      <c r="L136" s="4"/>
      <c r="M136" s="4"/>
    </row>
    <row r="137" spans="1:13" x14ac:dyDescent="0.25">
      <c r="A137" s="4"/>
      <c r="E137" s="1"/>
      <c r="F137" s="4"/>
      <c r="G137" s="4"/>
      <c r="H137" s="1"/>
      <c r="I137" s="4"/>
      <c r="J137" s="4"/>
      <c r="K137" s="4"/>
      <c r="L137" s="4"/>
      <c r="M137" s="4"/>
    </row>
    <row r="138" spans="1:13" x14ac:dyDescent="0.25">
      <c r="A138" s="4"/>
      <c r="G138" s="4"/>
      <c r="H138" s="1"/>
      <c r="I138" s="4"/>
      <c r="J138" s="4"/>
      <c r="K138" s="4"/>
      <c r="L138" s="4"/>
      <c r="M138" s="4"/>
    </row>
    <row r="139" spans="1:13" x14ac:dyDescent="0.25">
      <c r="H139" s="1"/>
      <c r="I139" s="4"/>
      <c r="J139" s="4"/>
      <c r="K139" s="4"/>
      <c r="L139" s="4"/>
    </row>
    <row r="140" spans="1:13" x14ac:dyDescent="0.25">
      <c r="H140" s="1"/>
      <c r="I140" s="4"/>
      <c r="J140" s="4"/>
      <c r="K140" s="4"/>
      <c r="L140" s="4"/>
    </row>
    <row r="141" spans="1:13" x14ac:dyDescent="0.25">
      <c r="H141" s="1"/>
      <c r="I141" s="4"/>
      <c r="J141" s="4"/>
      <c r="K141" s="4"/>
      <c r="L141" s="4"/>
    </row>
    <row r="142" spans="1:13" x14ac:dyDescent="0.25">
      <c r="H142" s="1"/>
      <c r="I142" s="4"/>
      <c r="J142" s="4"/>
      <c r="K142" s="4"/>
      <c r="L142" s="4"/>
    </row>
    <row r="143" spans="1:13" x14ac:dyDescent="0.25">
      <c r="H143" s="1"/>
      <c r="I143" s="4"/>
      <c r="J143" s="4"/>
      <c r="K143" s="4"/>
      <c r="L143" s="4"/>
    </row>
    <row r="144" spans="1:13" x14ac:dyDescent="0.25">
      <c r="H144" s="1"/>
      <c r="I144" s="4"/>
      <c r="J144" s="4"/>
      <c r="K144" s="4"/>
      <c r="L144" s="4"/>
    </row>
    <row r="145" spans="8:12" x14ac:dyDescent="0.25">
      <c r="H145" s="1"/>
      <c r="I145" s="4"/>
      <c r="J145" s="4"/>
      <c r="K145" s="4"/>
      <c r="L145" s="4"/>
    </row>
    <row r="146" spans="8:12" x14ac:dyDescent="0.25">
      <c r="H146" s="1"/>
      <c r="I146" s="4"/>
      <c r="J146" s="4"/>
      <c r="K146" s="4"/>
      <c r="L146" s="4"/>
    </row>
    <row r="147" spans="8:12" x14ac:dyDescent="0.25">
      <c r="H147" s="1"/>
      <c r="I147" s="4"/>
      <c r="J147" s="4"/>
      <c r="K147" s="4"/>
      <c r="L147" s="4"/>
    </row>
    <row r="148" spans="8:12" x14ac:dyDescent="0.25">
      <c r="H148" s="1"/>
      <c r="I148" s="4"/>
      <c r="J148" s="4"/>
      <c r="K148" s="4"/>
      <c r="L148" s="4"/>
    </row>
    <row r="149" spans="8:12" x14ac:dyDescent="0.25">
      <c r="H149" s="1"/>
      <c r="I149" s="4"/>
      <c r="J149" s="4"/>
      <c r="K149" s="4"/>
      <c r="L149" s="4"/>
    </row>
    <row r="150" spans="8:12" x14ac:dyDescent="0.25">
      <c r="H150" s="1"/>
      <c r="I150" s="4"/>
      <c r="J150" s="4"/>
      <c r="K150" s="4"/>
      <c r="L150" s="4"/>
    </row>
    <row r="151" spans="8:12" x14ac:dyDescent="0.25">
      <c r="H151" s="1"/>
      <c r="I151" s="4"/>
      <c r="J151" s="4"/>
      <c r="K151" s="4"/>
      <c r="L151" s="4"/>
    </row>
    <row r="152" spans="8:12" x14ac:dyDescent="0.25">
      <c r="H152" s="1"/>
      <c r="I152" s="4"/>
      <c r="J152" s="4"/>
      <c r="K152" s="4"/>
      <c r="L152" s="4"/>
    </row>
    <row r="153" spans="8:12" x14ac:dyDescent="0.25">
      <c r="H153" s="1"/>
      <c r="I153" s="4"/>
      <c r="J153" s="4"/>
      <c r="K153" s="4"/>
      <c r="L153" s="4"/>
    </row>
    <row r="154" spans="8:12" x14ac:dyDescent="0.25">
      <c r="H154" s="1"/>
      <c r="I154" s="4"/>
      <c r="J154" s="4"/>
      <c r="K154" s="4"/>
      <c r="L154" s="4"/>
    </row>
    <row r="155" spans="8:12" x14ac:dyDescent="0.25">
      <c r="H155" s="1"/>
      <c r="I155" s="4"/>
      <c r="J155" s="4"/>
      <c r="K155" s="4"/>
      <c r="L155" s="4"/>
    </row>
    <row r="156" spans="8:12" x14ac:dyDescent="0.25">
      <c r="H156" s="1"/>
      <c r="I156" s="4"/>
      <c r="J156" s="4"/>
      <c r="K156" s="4"/>
      <c r="L156" s="4"/>
    </row>
    <row r="157" spans="8:12" x14ac:dyDescent="0.25">
      <c r="H157" s="1"/>
      <c r="I157" s="4"/>
      <c r="J157" s="4"/>
      <c r="K157" s="4"/>
      <c r="L157" s="4"/>
    </row>
    <row r="158" spans="8:12" x14ac:dyDescent="0.25">
      <c r="H158" s="1"/>
      <c r="I158" s="4"/>
      <c r="J158" s="4"/>
      <c r="K158" s="4"/>
      <c r="L158" s="4"/>
    </row>
    <row r="159" spans="8:12" x14ac:dyDescent="0.25">
      <c r="J159" s="4"/>
      <c r="K159" s="4"/>
      <c r="L159" s="4"/>
    </row>
    <row r="160" spans="8:12" x14ac:dyDescent="0.25">
      <c r="J160" s="4"/>
      <c r="K160" s="4"/>
      <c r="L160" s="4"/>
    </row>
    <row r="161" spans="2:12" x14ac:dyDescent="0.25">
      <c r="J161" s="4"/>
      <c r="K161" s="4"/>
      <c r="L161" s="4"/>
    </row>
    <row r="162" spans="2:12" x14ac:dyDescent="0.25">
      <c r="J162" s="4"/>
      <c r="K162" s="4"/>
      <c r="L162" s="4"/>
    </row>
    <row r="163" spans="2:12" x14ac:dyDescent="0.25">
      <c r="J163" s="4"/>
      <c r="K163" s="4"/>
      <c r="L163" s="4"/>
    </row>
    <row r="164" spans="2:12" x14ac:dyDescent="0.25">
      <c r="J164" s="4"/>
      <c r="K164" s="4"/>
      <c r="L164" s="4"/>
    </row>
    <row r="165" spans="2:12" x14ac:dyDescent="0.25">
      <c r="J165" s="4"/>
      <c r="K165" s="4"/>
      <c r="L165" s="4"/>
    </row>
    <row r="166" spans="2:12" x14ac:dyDescent="0.25">
      <c r="J166" s="4"/>
      <c r="K166" s="4"/>
      <c r="L166" s="4"/>
    </row>
    <row r="172" spans="2:12" x14ac:dyDescent="0.25">
      <c r="B172" s="1"/>
      <c r="C172" s="4"/>
    </row>
    <row r="173" spans="2:12" x14ac:dyDescent="0.25">
      <c r="B173" s="1"/>
      <c r="C173" s="4"/>
    </row>
    <row r="174" spans="2:12" x14ac:dyDescent="0.25">
      <c r="B174" s="1"/>
      <c r="C174" s="4"/>
    </row>
    <row r="175" spans="2:12" x14ac:dyDescent="0.25">
      <c r="B175" s="1"/>
      <c r="C175" s="4"/>
    </row>
    <row r="176" spans="2:12" x14ac:dyDescent="0.25">
      <c r="B176" s="1"/>
      <c r="C176" s="4"/>
    </row>
    <row r="177" spans="2:3" x14ac:dyDescent="0.25">
      <c r="B177" s="1"/>
      <c r="C177" s="4"/>
    </row>
    <row r="178" spans="2:3" x14ac:dyDescent="0.25">
      <c r="B178" s="1"/>
      <c r="C178" s="4"/>
    </row>
    <row r="179" spans="2:3" x14ac:dyDescent="0.25">
      <c r="B179" s="1"/>
      <c r="C179" s="4"/>
    </row>
    <row r="180" spans="2:3" x14ac:dyDescent="0.25">
      <c r="B180" s="1"/>
      <c r="C180" s="4"/>
    </row>
    <row r="181" spans="2:3" x14ac:dyDescent="0.25">
      <c r="B181" s="1"/>
      <c r="C181" s="4"/>
    </row>
    <row r="182" spans="2:3" x14ac:dyDescent="0.25">
      <c r="B182" s="1"/>
      <c r="C182" s="4"/>
    </row>
    <row r="183" spans="2:3" x14ac:dyDescent="0.25">
      <c r="B183" s="1"/>
      <c r="C183" s="4"/>
    </row>
    <row r="184" spans="2:3" x14ac:dyDescent="0.25">
      <c r="B184" s="1"/>
      <c r="C184" s="4"/>
    </row>
    <row r="185" spans="2:3" x14ac:dyDescent="0.25">
      <c r="B185" s="1"/>
      <c r="C185" s="4"/>
    </row>
    <row r="186" spans="2:3" x14ac:dyDescent="0.25">
      <c r="B186" s="1"/>
      <c r="C186" s="4"/>
    </row>
    <row r="187" spans="2:3" x14ac:dyDescent="0.25">
      <c r="B187" s="1"/>
      <c r="C187" s="4"/>
    </row>
    <row r="188" spans="2:3" x14ac:dyDescent="0.25">
      <c r="B188" s="1"/>
      <c r="C188" s="4"/>
    </row>
    <row r="189" spans="2:3" x14ac:dyDescent="0.25">
      <c r="B189" s="1"/>
      <c r="C189" s="4"/>
    </row>
    <row r="190" spans="2:3" x14ac:dyDescent="0.25">
      <c r="B190" s="1"/>
      <c r="C190" s="4"/>
    </row>
  </sheetData>
  <mergeCells count="14">
    <mergeCell ref="U3:V3"/>
    <mergeCell ref="E64:F64"/>
    <mergeCell ref="H2:I2"/>
    <mergeCell ref="H12:I12"/>
    <mergeCell ref="N2:O2"/>
    <mergeCell ref="Q2:R2"/>
    <mergeCell ref="B2:C2"/>
    <mergeCell ref="B37:C37"/>
    <mergeCell ref="B45:C45"/>
    <mergeCell ref="E2:F2"/>
    <mergeCell ref="K22:L22"/>
    <mergeCell ref="K2:L2"/>
    <mergeCell ref="E40:F40"/>
    <mergeCell ref="H43:I4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9930F-AC98-42F6-BFFC-FC13A728F645}">
  <dimension ref="B2:K32"/>
  <sheetViews>
    <sheetView workbookViewId="0">
      <selection activeCell="L9" sqref="L9"/>
    </sheetView>
  </sheetViews>
  <sheetFormatPr defaultRowHeight="15" x14ac:dyDescent="0.25"/>
  <cols>
    <col min="3" max="3" width="12" customWidth="1"/>
    <col min="11" max="11" width="17.5703125" customWidth="1"/>
  </cols>
  <sheetData>
    <row r="2" spans="2:11" x14ac:dyDescent="0.25">
      <c r="B2" s="20" t="s">
        <v>14</v>
      </c>
      <c r="C2" s="20"/>
      <c r="E2" s="20" t="s">
        <v>40</v>
      </c>
      <c r="F2" s="20"/>
      <c r="I2" s="20" t="s">
        <v>35</v>
      </c>
      <c r="J2" s="20"/>
      <c r="K2" s="10">
        <f>SUM(C6,C32,F15)</f>
        <v>28017.680999999997</v>
      </c>
    </row>
    <row r="3" spans="2:11" x14ac:dyDescent="0.25">
      <c r="B3" s="2">
        <v>1</v>
      </c>
      <c r="C3" s="2">
        <v>44.085000000000001</v>
      </c>
      <c r="E3" s="2">
        <v>1</v>
      </c>
      <c r="F3" s="2">
        <v>919.67200000000003</v>
      </c>
    </row>
    <row r="4" spans="2:11" x14ac:dyDescent="0.25">
      <c r="B4" s="2">
        <v>2</v>
      </c>
      <c r="C4" s="2">
        <v>763.21299999999997</v>
      </c>
      <c r="E4" s="2">
        <v>2</v>
      </c>
      <c r="F4" s="2">
        <v>568.44399999999996</v>
      </c>
    </row>
    <row r="5" spans="2:11" x14ac:dyDescent="0.25">
      <c r="B5" s="2">
        <v>3</v>
      </c>
      <c r="C5" s="2">
        <v>75.337000000000003</v>
      </c>
      <c r="E5" s="2">
        <v>3</v>
      </c>
      <c r="F5" s="2">
        <v>640.47299999999996</v>
      </c>
    </row>
    <row r="6" spans="2:11" x14ac:dyDescent="0.25">
      <c r="B6" s="11" t="s">
        <v>1</v>
      </c>
      <c r="C6" s="11">
        <f>SUM(C3:C5)</f>
        <v>882.63499999999999</v>
      </c>
      <c r="E6" s="2">
        <v>4</v>
      </c>
      <c r="F6" s="2">
        <v>269.41399999999999</v>
      </c>
    </row>
    <row r="7" spans="2:11" x14ac:dyDescent="0.25">
      <c r="E7" s="2">
        <v>5</v>
      </c>
      <c r="F7" s="2">
        <v>309.90899999999999</v>
      </c>
    </row>
    <row r="8" spans="2:11" x14ac:dyDescent="0.25">
      <c r="B8" s="20" t="s">
        <v>15</v>
      </c>
      <c r="C8" s="20"/>
      <c r="E8" s="2">
        <v>6</v>
      </c>
      <c r="F8" s="2">
        <v>512.39700000000005</v>
      </c>
    </row>
    <row r="9" spans="2:11" x14ac:dyDescent="0.25">
      <c r="B9" s="2">
        <v>1</v>
      </c>
      <c r="C9" s="2">
        <v>77.844999999999999</v>
      </c>
      <c r="E9" s="2">
        <v>7</v>
      </c>
      <c r="F9" s="2">
        <v>1153.3699999999999</v>
      </c>
    </row>
    <row r="10" spans="2:11" x14ac:dyDescent="0.25">
      <c r="B10" s="2">
        <v>2</v>
      </c>
      <c r="C10" s="2">
        <v>1143.7650000000001</v>
      </c>
      <c r="E10" s="2">
        <v>8</v>
      </c>
      <c r="F10" s="2">
        <v>545.39599999999996</v>
      </c>
    </row>
    <row r="11" spans="2:11" x14ac:dyDescent="0.25">
      <c r="B11" s="2">
        <v>3</v>
      </c>
      <c r="C11" s="2">
        <v>205.43199999999999</v>
      </c>
      <c r="E11" s="2">
        <v>9</v>
      </c>
      <c r="F11" s="2">
        <v>577.16999999999996</v>
      </c>
    </row>
    <row r="12" spans="2:11" x14ac:dyDescent="0.25">
      <c r="B12" s="2">
        <v>4</v>
      </c>
      <c r="C12" s="2">
        <v>96.957999999999998</v>
      </c>
      <c r="E12" s="2">
        <v>10</v>
      </c>
      <c r="F12" s="2">
        <v>464.57</v>
      </c>
    </row>
    <row r="13" spans="2:11" x14ac:dyDescent="0.25">
      <c r="B13" s="2">
        <v>5</v>
      </c>
      <c r="C13" s="2">
        <v>29.76</v>
      </c>
      <c r="E13" s="2">
        <v>11</v>
      </c>
      <c r="F13" s="2">
        <v>658.48099999999999</v>
      </c>
    </row>
    <row r="14" spans="2:11" x14ac:dyDescent="0.25">
      <c r="B14" s="2">
        <v>6</v>
      </c>
      <c r="C14" s="2">
        <v>193.46199999999999</v>
      </c>
      <c r="E14" s="2">
        <v>12</v>
      </c>
      <c r="F14" s="2">
        <v>497.37799999999999</v>
      </c>
    </row>
    <row r="15" spans="2:11" x14ac:dyDescent="0.25">
      <c r="B15" s="2">
        <v>7</v>
      </c>
      <c r="C15" s="2">
        <v>98.825999999999993</v>
      </c>
      <c r="E15" s="11" t="s">
        <v>1</v>
      </c>
      <c r="F15" s="11">
        <f>SUM(F3:F14)</f>
        <v>7116.6739999999991</v>
      </c>
    </row>
    <row r="16" spans="2:11" x14ac:dyDescent="0.25">
      <c r="B16" s="2">
        <v>8</v>
      </c>
      <c r="C16" s="2">
        <v>3564.7579999999998</v>
      </c>
    </row>
    <row r="17" spans="2:5" x14ac:dyDescent="0.25">
      <c r="B17" s="2">
        <v>9</v>
      </c>
      <c r="C17" s="2">
        <v>479.97500000000002</v>
      </c>
    </row>
    <row r="18" spans="2:5" x14ac:dyDescent="0.25">
      <c r="B18" s="2">
        <v>10</v>
      </c>
      <c r="C18" s="2">
        <v>173.006</v>
      </c>
    </row>
    <row r="19" spans="2:5" x14ac:dyDescent="0.25">
      <c r="B19" s="2">
        <v>11</v>
      </c>
      <c r="C19" s="2">
        <v>284.149</v>
      </c>
    </row>
    <row r="20" spans="2:5" x14ac:dyDescent="0.25">
      <c r="B20" s="2">
        <v>12</v>
      </c>
      <c r="C20" s="2">
        <v>363.99099999999999</v>
      </c>
    </row>
    <row r="21" spans="2:5" x14ac:dyDescent="0.25">
      <c r="B21" s="2">
        <v>13</v>
      </c>
      <c r="C21" s="2">
        <v>293.27999999999997</v>
      </c>
    </row>
    <row r="22" spans="2:5" x14ac:dyDescent="0.25">
      <c r="B22" s="2">
        <v>14</v>
      </c>
      <c r="C22" s="2">
        <v>129.32</v>
      </c>
    </row>
    <row r="23" spans="2:5" x14ac:dyDescent="0.25">
      <c r="B23" s="2">
        <v>15</v>
      </c>
      <c r="C23" s="2">
        <v>92.831000000000003</v>
      </c>
    </row>
    <row r="24" spans="2:5" x14ac:dyDescent="0.25">
      <c r="B24" s="2">
        <v>16</v>
      </c>
      <c r="C24" s="2">
        <v>189.904</v>
      </c>
    </row>
    <row r="25" spans="2:5" x14ac:dyDescent="0.25">
      <c r="B25" s="2">
        <v>17</v>
      </c>
      <c r="C25" s="2">
        <v>9848.3670000000002</v>
      </c>
    </row>
    <row r="26" spans="2:5" x14ac:dyDescent="0.25">
      <c r="B26" s="2">
        <v>18</v>
      </c>
      <c r="C26" s="2">
        <v>432.053</v>
      </c>
    </row>
    <row r="27" spans="2:5" x14ac:dyDescent="0.25">
      <c r="B27" s="2">
        <v>19</v>
      </c>
      <c r="C27" s="2">
        <v>825.98400000000004</v>
      </c>
    </row>
    <row r="28" spans="2:5" x14ac:dyDescent="0.25">
      <c r="B28" s="2">
        <v>20</v>
      </c>
      <c r="C28" s="2">
        <v>305.947</v>
      </c>
    </row>
    <row r="29" spans="2:5" x14ac:dyDescent="0.25">
      <c r="B29" s="2">
        <v>21</v>
      </c>
      <c r="C29" s="2">
        <v>156.238</v>
      </c>
      <c r="E29" t="s">
        <v>42</v>
      </c>
    </row>
    <row r="30" spans="2:5" x14ac:dyDescent="0.25">
      <c r="B30" s="2">
        <v>22</v>
      </c>
      <c r="C30" s="2">
        <v>793.22500000000002</v>
      </c>
    </row>
    <row r="31" spans="2:5" x14ac:dyDescent="0.25">
      <c r="B31" s="2">
        <v>23</v>
      </c>
      <c r="C31" s="2">
        <v>239.29599999999999</v>
      </c>
    </row>
    <row r="32" spans="2:5" x14ac:dyDescent="0.25">
      <c r="B32" s="11" t="s">
        <v>1</v>
      </c>
      <c r="C32" s="11">
        <f>SUM(C9:C31)</f>
        <v>20018.371999999999</v>
      </c>
    </row>
  </sheetData>
  <mergeCells count="4">
    <mergeCell ref="B2:C2"/>
    <mergeCell ref="B8:C8"/>
    <mergeCell ref="E2:F2"/>
    <mergeCell ref="I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27229-0EE3-4E0F-9441-7D9936F1D384}">
  <dimension ref="B4:AB67"/>
  <sheetViews>
    <sheetView workbookViewId="0">
      <selection activeCell="W10" sqref="W10"/>
    </sheetView>
  </sheetViews>
  <sheetFormatPr defaultRowHeight="15" x14ac:dyDescent="0.25"/>
  <cols>
    <col min="1" max="2" width="9.140625" style="1"/>
    <col min="3" max="3" width="11.42578125" style="4" customWidth="1"/>
    <col min="4" max="5" width="9.140625" style="1"/>
    <col min="6" max="6" width="11.5703125" style="4" customWidth="1"/>
    <col min="7" max="8" width="9.140625" style="1"/>
    <col min="9" max="9" width="12.28515625" style="4" customWidth="1"/>
    <col min="10" max="17" width="9.140625" style="1"/>
    <col min="18" max="18" width="11.7109375" style="1" customWidth="1"/>
    <col min="19" max="19" width="14.85546875" style="1" customWidth="1"/>
    <col min="20" max="20" width="8.42578125" style="1" customWidth="1"/>
    <col min="21" max="21" width="12.7109375" style="1" customWidth="1"/>
    <col min="22" max="22" width="9.140625" style="1"/>
    <col min="23" max="23" width="12" style="1" customWidth="1"/>
    <col min="24" max="16384" width="9.140625" style="1"/>
  </cols>
  <sheetData>
    <row r="4" spans="2:28" x14ac:dyDescent="0.25">
      <c r="B4" s="20" t="s">
        <v>18</v>
      </c>
      <c r="C4" s="20"/>
      <c r="E4" s="18" t="s">
        <v>19</v>
      </c>
      <c r="F4" s="19"/>
      <c r="H4" s="20" t="s">
        <v>21</v>
      </c>
      <c r="I4" s="20"/>
      <c r="K4" s="21" t="s">
        <v>22</v>
      </c>
      <c r="L4" s="21"/>
      <c r="N4" s="20" t="s">
        <v>23</v>
      </c>
      <c r="O4" s="20"/>
      <c r="Q4" s="20" t="s">
        <v>25</v>
      </c>
      <c r="R4" s="20"/>
      <c r="T4" s="20" t="s">
        <v>43</v>
      </c>
      <c r="U4" s="20"/>
    </row>
    <row r="5" spans="2:28" x14ac:dyDescent="0.25">
      <c r="B5" s="2">
        <v>1</v>
      </c>
      <c r="C5" s="2">
        <v>64.218000000000004</v>
      </c>
      <c r="E5" s="2">
        <v>1</v>
      </c>
      <c r="F5" s="7">
        <v>1408.819</v>
      </c>
      <c r="H5" s="2">
        <v>1</v>
      </c>
      <c r="I5" s="7">
        <v>184.947</v>
      </c>
      <c r="K5" s="2">
        <v>1</v>
      </c>
      <c r="L5" s="7">
        <v>314.83699999999999</v>
      </c>
      <c r="N5" s="2">
        <v>1</v>
      </c>
      <c r="O5" s="7">
        <v>1317.6479999999999</v>
      </c>
      <c r="Q5" s="2">
        <v>1</v>
      </c>
      <c r="R5" s="7">
        <v>254.48</v>
      </c>
      <c r="T5" s="2">
        <v>1</v>
      </c>
      <c r="U5" s="2">
        <v>48751.968000000001</v>
      </c>
    </row>
    <row r="6" spans="2:28" x14ac:dyDescent="0.25">
      <c r="B6" s="2">
        <v>2</v>
      </c>
      <c r="C6" s="2">
        <v>64.070999999999998</v>
      </c>
      <c r="E6" s="2">
        <v>2</v>
      </c>
      <c r="F6" s="7">
        <v>1604.528</v>
      </c>
      <c r="H6" s="2">
        <v>2</v>
      </c>
      <c r="I6" s="7">
        <v>101.821</v>
      </c>
      <c r="K6" s="2">
        <v>2</v>
      </c>
      <c r="L6" s="7">
        <v>339.17099999999999</v>
      </c>
      <c r="N6" s="2">
        <v>2</v>
      </c>
      <c r="O6" s="7">
        <v>601.06899999999996</v>
      </c>
      <c r="Q6" s="2">
        <v>2</v>
      </c>
      <c r="R6" s="7">
        <v>535.64800000000002</v>
      </c>
      <c r="T6" s="11" t="s">
        <v>1</v>
      </c>
      <c r="U6" s="11">
        <f>U5</f>
        <v>48751.968000000001</v>
      </c>
    </row>
    <row r="7" spans="2:28" x14ac:dyDescent="0.25">
      <c r="B7" s="2">
        <v>3</v>
      </c>
      <c r="C7" s="7">
        <v>621.01199999999994</v>
      </c>
      <c r="E7" s="2">
        <v>3</v>
      </c>
      <c r="F7" s="7">
        <v>1429.9469999999999</v>
      </c>
      <c r="H7" s="2">
        <v>3</v>
      </c>
      <c r="I7" s="7">
        <v>415.209</v>
      </c>
      <c r="K7" s="2">
        <v>3</v>
      </c>
      <c r="L7" s="7">
        <v>317.96100000000001</v>
      </c>
      <c r="N7" s="2">
        <v>3</v>
      </c>
      <c r="O7" s="7">
        <v>516.80899999999997</v>
      </c>
      <c r="Q7" s="2">
        <v>3</v>
      </c>
      <c r="R7" s="7">
        <v>447.55099999999999</v>
      </c>
    </row>
    <row r="8" spans="2:28" x14ac:dyDescent="0.25">
      <c r="B8" s="11" t="s">
        <v>1</v>
      </c>
      <c r="C8" s="12">
        <f>SUM(C5:C7)</f>
        <v>749.30099999999993</v>
      </c>
      <c r="E8" s="2">
        <v>4</v>
      </c>
      <c r="F8" s="7">
        <v>37.927</v>
      </c>
      <c r="H8" s="2">
        <v>4</v>
      </c>
      <c r="I8" s="7">
        <v>24.462</v>
      </c>
      <c r="K8" s="2">
        <v>4</v>
      </c>
      <c r="L8" s="7">
        <v>1079.9580000000001</v>
      </c>
      <c r="N8" s="2">
        <v>4</v>
      </c>
      <c r="O8" s="7">
        <v>2007.046</v>
      </c>
      <c r="Q8" s="2">
        <v>4</v>
      </c>
      <c r="R8" s="7">
        <v>47.475999999999999</v>
      </c>
    </row>
    <row r="9" spans="2:28" x14ac:dyDescent="0.25">
      <c r="E9" s="2">
        <v>5</v>
      </c>
      <c r="F9" s="7">
        <v>325.31200000000001</v>
      </c>
      <c r="H9" s="2">
        <v>5</v>
      </c>
      <c r="I9" s="7">
        <v>279.96499999999997</v>
      </c>
      <c r="K9" s="2">
        <v>5</v>
      </c>
      <c r="L9" s="7">
        <v>433.18</v>
      </c>
      <c r="N9" s="2">
        <v>5</v>
      </c>
      <c r="O9" s="7">
        <v>551.79600000000005</v>
      </c>
      <c r="Q9" s="2">
        <v>5</v>
      </c>
      <c r="R9" s="7">
        <v>37.545999999999999</v>
      </c>
    </row>
    <row r="10" spans="2:28" x14ac:dyDescent="0.25">
      <c r="E10" s="2">
        <v>6</v>
      </c>
      <c r="F10" s="7">
        <v>30.033000000000001</v>
      </c>
      <c r="H10" s="2">
        <v>6</v>
      </c>
      <c r="I10" s="7">
        <v>380.34399999999999</v>
      </c>
      <c r="K10" s="2">
        <v>6</v>
      </c>
      <c r="L10" s="7">
        <v>62.143000000000001</v>
      </c>
      <c r="N10" s="2">
        <v>6</v>
      </c>
      <c r="O10" s="7">
        <v>1149.4010000000001</v>
      </c>
      <c r="Q10" s="2">
        <v>6</v>
      </c>
      <c r="R10" s="7">
        <v>87.302000000000007</v>
      </c>
      <c r="T10" s="18" t="s">
        <v>36</v>
      </c>
      <c r="U10" s="22"/>
      <c r="V10" s="19"/>
      <c r="W10" s="12">
        <f>SUM(C8+C38+C54+F26+F51+I40+L46+R21+O13+O26+R55+O53+U6)</f>
        <v>138324.79699999999</v>
      </c>
      <c r="Y10" s="4"/>
      <c r="AB10" s="4"/>
    </row>
    <row r="11" spans="2:28" x14ac:dyDescent="0.25">
      <c r="E11" s="2">
        <v>7</v>
      </c>
      <c r="F11" s="7">
        <v>912.49099999999999</v>
      </c>
      <c r="H11" s="2">
        <v>7</v>
      </c>
      <c r="I11" s="7">
        <v>32.917000000000002</v>
      </c>
      <c r="K11" s="2">
        <v>7</v>
      </c>
      <c r="L11" s="7">
        <v>183.03899999999999</v>
      </c>
      <c r="N11" s="2">
        <v>7</v>
      </c>
      <c r="O11" s="7">
        <v>234.72300000000001</v>
      </c>
      <c r="Q11" s="2">
        <v>7</v>
      </c>
      <c r="R11" s="7">
        <v>35.424999999999997</v>
      </c>
      <c r="Y11" s="4"/>
      <c r="AB11" s="4"/>
    </row>
    <row r="12" spans="2:28" x14ac:dyDescent="0.25">
      <c r="E12" s="2">
        <v>8</v>
      </c>
      <c r="F12" s="7">
        <v>606.61099999999999</v>
      </c>
      <c r="H12" s="2">
        <v>8</v>
      </c>
      <c r="I12" s="7">
        <v>191.50899999999999</v>
      </c>
      <c r="K12" s="2">
        <v>8</v>
      </c>
      <c r="L12" s="7">
        <v>105.985</v>
      </c>
      <c r="N12" s="2">
        <v>8</v>
      </c>
      <c r="O12" s="7">
        <v>192.73</v>
      </c>
      <c r="Q12" s="2">
        <v>8</v>
      </c>
      <c r="R12" s="7">
        <v>78.561999999999998</v>
      </c>
      <c r="Y12" s="4"/>
    </row>
    <row r="13" spans="2:28" x14ac:dyDescent="0.25">
      <c r="B13" s="21" t="s">
        <v>16</v>
      </c>
      <c r="C13" s="21"/>
      <c r="E13" s="2">
        <v>9</v>
      </c>
      <c r="F13" s="7">
        <v>116.876</v>
      </c>
      <c r="H13" s="2">
        <v>9</v>
      </c>
      <c r="I13" s="7">
        <v>118.036</v>
      </c>
      <c r="K13" s="2">
        <v>9</v>
      </c>
      <c r="L13" s="7">
        <v>140.761</v>
      </c>
      <c r="N13" s="11" t="s">
        <v>1</v>
      </c>
      <c r="O13" s="12">
        <f>SUM(O5:O12)</f>
        <v>6571.2219999999998</v>
      </c>
      <c r="Q13" s="2">
        <v>9</v>
      </c>
      <c r="R13" s="7">
        <v>10.308999999999999</v>
      </c>
    </row>
    <row r="14" spans="2:28" x14ac:dyDescent="0.25">
      <c r="B14" s="2">
        <v>1</v>
      </c>
      <c r="C14" s="2">
        <v>198.583</v>
      </c>
      <c r="E14" s="2">
        <v>10</v>
      </c>
      <c r="F14" s="7">
        <v>112.35599999999999</v>
      </c>
      <c r="H14" s="2">
        <v>10</v>
      </c>
      <c r="I14" s="7">
        <v>103.13800000000001</v>
      </c>
      <c r="K14" s="2">
        <v>10</v>
      </c>
      <c r="L14" s="7">
        <v>94.001000000000005</v>
      </c>
      <c r="Q14" s="2">
        <v>10</v>
      </c>
      <c r="R14" s="7">
        <v>252.078</v>
      </c>
    </row>
    <row r="15" spans="2:28" x14ac:dyDescent="0.25">
      <c r="B15" s="2">
        <v>2</v>
      </c>
      <c r="C15" s="2">
        <v>305.35399999999998</v>
      </c>
      <c r="E15" s="2">
        <v>11</v>
      </c>
      <c r="F15" s="7">
        <v>1578.5940000000001</v>
      </c>
      <c r="H15" s="2">
        <v>11</v>
      </c>
      <c r="I15" s="7">
        <v>104.858</v>
      </c>
      <c r="K15" s="8">
        <v>11</v>
      </c>
      <c r="L15" s="7">
        <v>443.12599999999998</v>
      </c>
      <c r="Q15" s="2">
        <v>11</v>
      </c>
      <c r="R15" s="7">
        <v>70.608000000000004</v>
      </c>
    </row>
    <row r="16" spans="2:28" x14ac:dyDescent="0.25">
      <c r="B16" s="2">
        <v>3</v>
      </c>
      <c r="C16" s="2">
        <v>38.738</v>
      </c>
      <c r="E16" s="2">
        <v>12</v>
      </c>
      <c r="F16" s="7">
        <v>57.073999999999998</v>
      </c>
      <c r="H16" s="2">
        <v>12</v>
      </c>
      <c r="I16" s="7">
        <v>229.922</v>
      </c>
      <c r="K16" s="2">
        <v>12</v>
      </c>
      <c r="L16" s="7">
        <v>71.515000000000001</v>
      </c>
      <c r="Q16" s="2">
        <v>12</v>
      </c>
      <c r="R16" s="7">
        <v>576.24300000000005</v>
      </c>
    </row>
    <row r="17" spans="2:28" x14ac:dyDescent="0.25">
      <c r="B17" s="2">
        <v>4</v>
      </c>
      <c r="C17" s="2">
        <v>1023.114</v>
      </c>
      <c r="E17" s="2">
        <v>13</v>
      </c>
      <c r="F17" s="7">
        <v>70.75</v>
      </c>
      <c r="H17" s="2">
        <v>13</v>
      </c>
      <c r="I17" s="7">
        <v>15.414999999999999</v>
      </c>
      <c r="K17" s="2">
        <v>13</v>
      </c>
      <c r="L17" s="7">
        <v>138.785</v>
      </c>
      <c r="Q17" s="2">
        <v>13</v>
      </c>
      <c r="R17" s="7">
        <v>1250.9349999999999</v>
      </c>
    </row>
    <row r="18" spans="2:28" x14ac:dyDescent="0.25">
      <c r="B18" s="2">
        <v>5</v>
      </c>
      <c r="C18" s="2">
        <v>2320.52</v>
      </c>
      <c r="E18" s="2">
        <v>14</v>
      </c>
      <c r="F18" s="7">
        <v>44.000999999999998</v>
      </c>
      <c r="H18" s="2">
        <v>14</v>
      </c>
      <c r="I18" s="7">
        <v>639.61199999999997</v>
      </c>
      <c r="K18" s="2">
        <v>14</v>
      </c>
      <c r="L18" s="7">
        <v>99.566000000000003</v>
      </c>
      <c r="N18" s="20" t="s">
        <v>24</v>
      </c>
      <c r="O18" s="20"/>
      <c r="Q18" s="2">
        <v>14</v>
      </c>
      <c r="R18" s="7">
        <v>666.13800000000003</v>
      </c>
    </row>
    <row r="19" spans="2:28" x14ac:dyDescent="0.25">
      <c r="B19" s="2">
        <v>6</v>
      </c>
      <c r="C19" s="7">
        <v>1144.9860000000001</v>
      </c>
      <c r="E19" s="2">
        <v>15</v>
      </c>
      <c r="F19" s="7">
        <v>51.473999999999997</v>
      </c>
      <c r="H19" s="2">
        <v>15</v>
      </c>
      <c r="I19" s="7">
        <v>576.39099999999996</v>
      </c>
      <c r="K19" s="2">
        <v>15</v>
      </c>
      <c r="L19" s="7">
        <v>42.030999999999999</v>
      </c>
      <c r="N19" s="2">
        <v>1</v>
      </c>
      <c r="O19" s="7">
        <v>1010.421</v>
      </c>
      <c r="Q19" s="2">
        <v>15</v>
      </c>
      <c r="R19" s="7">
        <v>320.32600000000002</v>
      </c>
    </row>
    <row r="20" spans="2:28" x14ac:dyDescent="0.25">
      <c r="B20" s="2">
        <v>7</v>
      </c>
      <c r="C20" s="7">
        <v>245.203</v>
      </c>
      <c r="E20" s="2">
        <v>16</v>
      </c>
      <c r="F20" s="7">
        <v>26.263000000000002</v>
      </c>
      <c r="H20" s="2">
        <v>16</v>
      </c>
      <c r="I20" s="7">
        <v>1438.6089999999999</v>
      </c>
      <c r="K20" s="2">
        <v>16</v>
      </c>
      <c r="L20" s="7">
        <v>302.827</v>
      </c>
      <c r="N20" s="2">
        <v>2</v>
      </c>
      <c r="O20" s="7">
        <v>879.04</v>
      </c>
      <c r="Q20" s="2">
        <v>16</v>
      </c>
      <c r="R20" s="7">
        <v>97.203999999999994</v>
      </c>
    </row>
    <row r="21" spans="2:28" x14ac:dyDescent="0.25">
      <c r="B21" s="2">
        <v>8</v>
      </c>
      <c r="C21" s="7">
        <v>62.7</v>
      </c>
      <c r="E21" s="2">
        <v>17</v>
      </c>
      <c r="F21" s="7">
        <v>107.31399999999999</v>
      </c>
      <c r="H21" s="2">
        <v>17</v>
      </c>
      <c r="I21" s="7">
        <v>226.357</v>
      </c>
      <c r="K21" s="2">
        <v>17</v>
      </c>
      <c r="L21" s="7">
        <v>87.388999999999996</v>
      </c>
      <c r="N21" s="2">
        <v>3</v>
      </c>
      <c r="O21" s="7">
        <v>123.604</v>
      </c>
      <c r="Q21" s="11" t="s">
        <v>1</v>
      </c>
      <c r="R21" s="12">
        <f>SUM(R5:R20)</f>
        <v>4767.8310000000001</v>
      </c>
    </row>
    <row r="22" spans="2:28" x14ac:dyDescent="0.25">
      <c r="B22" s="2">
        <v>9</v>
      </c>
      <c r="C22" s="7">
        <v>46.616999999999997</v>
      </c>
      <c r="E22" s="2">
        <v>18</v>
      </c>
      <c r="F22" s="7">
        <v>30.948</v>
      </c>
      <c r="H22" s="2">
        <v>18</v>
      </c>
      <c r="I22" s="7">
        <v>228.08099999999999</v>
      </c>
      <c r="K22" s="2">
        <v>18</v>
      </c>
      <c r="L22" s="7">
        <v>56.805999999999997</v>
      </c>
      <c r="N22" s="2">
        <v>4</v>
      </c>
      <c r="O22" s="7">
        <v>143.315</v>
      </c>
    </row>
    <row r="23" spans="2:28" x14ac:dyDescent="0.25">
      <c r="B23" s="2">
        <v>10</v>
      </c>
      <c r="C23" s="7">
        <v>48.154000000000003</v>
      </c>
      <c r="E23" s="2">
        <v>19</v>
      </c>
      <c r="F23" s="7">
        <v>34.749000000000002</v>
      </c>
      <c r="H23" s="2">
        <v>19</v>
      </c>
      <c r="I23" s="7">
        <v>43.859000000000002</v>
      </c>
      <c r="K23" s="2">
        <v>19</v>
      </c>
      <c r="L23" s="7">
        <v>43.332999999999998</v>
      </c>
      <c r="N23" s="2">
        <v>5</v>
      </c>
      <c r="O23" s="7">
        <v>367.613</v>
      </c>
    </row>
    <row r="24" spans="2:28" x14ac:dyDescent="0.25">
      <c r="B24" s="2">
        <v>11</v>
      </c>
      <c r="C24" s="7">
        <v>26.001999999999999</v>
      </c>
      <c r="E24" s="2">
        <v>20</v>
      </c>
      <c r="F24" s="7">
        <v>62.069000000000003</v>
      </c>
      <c r="H24" s="2">
        <v>20</v>
      </c>
      <c r="I24" s="7">
        <v>131.82400000000001</v>
      </c>
      <c r="K24" s="2">
        <v>20</v>
      </c>
      <c r="L24" s="7">
        <v>311.56</v>
      </c>
      <c r="N24" s="2">
        <v>6</v>
      </c>
      <c r="O24" s="7">
        <v>231.71799999999999</v>
      </c>
    </row>
    <row r="25" spans="2:28" x14ac:dyDescent="0.25">
      <c r="B25" s="2">
        <v>12</v>
      </c>
      <c r="C25" s="7">
        <v>79.463999999999999</v>
      </c>
      <c r="E25" s="2">
        <v>21</v>
      </c>
      <c r="F25" s="7">
        <v>98.703999999999994</v>
      </c>
      <c r="H25" s="2">
        <v>21</v>
      </c>
      <c r="I25" s="7">
        <v>27.567</v>
      </c>
      <c r="K25" s="2">
        <v>21</v>
      </c>
      <c r="L25" s="7">
        <v>164.744</v>
      </c>
      <c r="N25" s="2">
        <v>7</v>
      </c>
      <c r="O25" s="7">
        <v>293.96899999999999</v>
      </c>
    </row>
    <row r="26" spans="2:28" x14ac:dyDescent="0.25">
      <c r="B26" s="2">
        <v>13</v>
      </c>
      <c r="C26" s="7">
        <v>65.566000000000003</v>
      </c>
      <c r="E26" s="11" t="s">
        <v>1</v>
      </c>
      <c r="F26" s="12">
        <f>SUM(F5:F25)</f>
        <v>8746.84</v>
      </c>
      <c r="H26" s="2">
        <v>22</v>
      </c>
      <c r="I26" s="7">
        <v>56.371000000000002</v>
      </c>
      <c r="K26" s="2">
        <v>22</v>
      </c>
      <c r="L26" s="7">
        <v>302.411</v>
      </c>
      <c r="N26" s="11" t="s">
        <v>1</v>
      </c>
      <c r="O26" s="12">
        <f>SUM(O19:O25)</f>
        <v>3049.68</v>
      </c>
      <c r="Q26" s="23" t="s">
        <v>26</v>
      </c>
      <c r="R26" s="24"/>
    </row>
    <row r="27" spans="2:28" x14ac:dyDescent="0.25">
      <c r="B27" s="2">
        <v>14</v>
      </c>
      <c r="C27" s="7">
        <v>27.536999999999999</v>
      </c>
      <c r="H27" s="2">
        <v>23</v>
      </c>
      <c r="I27" s="7">
        <v>8.8539999999999992</v>
      </c>
      <c r="K27" s="2">
        <v>23</v>
      </c>
      <c r="L27" s="7">
        <v>241.405</v>
      </c>
      <c r="Q27" s="2">
        <v>1</v>
      </c>
      <c r="R27" s="7">
        <v>258.20299999999997</v>
      </c>
    </row>
    <row r="28" spans="2:28" x14ac:dyDescent="0.25">
      <c r="B28" s="2">
        <v>15</v>
      </c>
      <c r="C28" s="7">
        <v>72.082999999999998</v>
      </c>
      <c r="H28" s="2">
        <v>24</v>
      </c>
      <c r="I28" s="7">
        <v>113.498</v>
      </c>
      <c r="K28" s="2">
        <v>24</v>
      </c>
      <c r="L28" s="7">
        <v>140.024</v>
      </c>
      <c r="Q28" s="2">
        <v>2</v>
      </c>
      <c r="R28" s="7">
        <v>85.936000000000007</v>
      </c>
    </row>
    <row r="29" spans="2:28" x14ac:dyDescent="0.25">
      <c r="B29" s="2">
        <v>16</v>
      </c>
      <c r="C29" s="7">
        <v>60.651000000000003</v>
      </c>
      <c r="H29" s="2">
        <v>25</v>
      </c>
      <c r="I29" s="7">
        <v>8.0779999999999994</v>
      </c>
      <c r="K29" s="2">
        <v>25</v>
      </c>
      <c r="L29" s="7">
        <v>53.84</v>
      </c>
      <c r="Q29" s="2">
        <v>3</v>
      </c>
      <c r="R29" s="7">
        <v>238.239</v>
      </c>
    </row>
    <row r="30" spans="2:28" x14ac:dyDescent="0.25">
      <c r="B30" s="2">
        <v>17</v>
      </c>
      <c r="C30" s="7">
        <v>136.27799999999999</v>
      </c>
      <c r="H30" s="2">
        <v>26</v>
      </c>
      <c r="I30" s="7">
        <v>203.977</v>
      </c>
      <c r="K30" s="2">
        <v>26</v>
      </c>
      <c r="L30" s="7">
        <v>57.389000000000003</v>
      </c>
      <c r="Q30" s="2">
        <v>4</v>
      </c>
      <c r="R30" s="7">
        <v>54.588000000000001</v>
      </c>
    </row>
    <row r="31" spans="2:28" x14ac:dyDescent="0.25">
      <c r="B31" s="2">
        <v>18</v>
      </c>
      <c r="C31" s="7">
        <v>35.344000000000001</v>
      </c>
      <c r="E31" s="20" t="s">
        <v>20</v>
      </c>
      <c r="F31" s="20"/>
      <c r="H31" s="2">
        <v>27</v>
      </c>
      <c r="I31" s="7">
        <v>106.113</v>
      </c>
      <c r="K31" s="2">
        <v>27</v>
      </c>
      <c r="L31" s="7">
        <v>109.149</v>
      </c>
      <c r="N31" s="20" t="s">
        <v>41</v>
      </c>
      <c r="O31" s="20"/>
      <c r="Q31" s="2">
        <v>5</v>
      </c>
      <c r="R31" s="7">
        <v>40.822000000000003</v>
      </c>
      <c r="AB31" s="4"/>
    </row>
    <row r="32" spans="2:28" x14ac:dyDescent="0.25">
      <c r="B32" s="2">
        <v>19</v>
      </c>
      <c r="C32" s="7">
        <v>102.937</v>
      </c>
      <c r="E32" s="2">
        <v>1</v>
      </c>
      <c r="F32" s="7">
        <v>144.62200000000001</v>
      </c>
      <c r="H32" s="2">
        <v>28</v>
      </c>
      <c r="I32" s="7">
        <v>9.1129999999999995</v>
      </c>
      <c r="K32" s="2">
        <v>28</v>
      </c>
      <c r="L32" s="7">
        <v>111.98399999999999</v>
      </c>
      <c r="N32" s="2">
        <v>1</v>
      </c>
      <c r="O32" s="2">
        <v>316.60300000000001</v>
      </c>
      <c r="Q32" s="2">
        <v>6</v>
      </c>
      <c r="R32" s="7">
        <v>144.971</v>
      </c>
      <c r="AB32" s="4"/>
    </row>
    <row r="33" spans="2:28" x14ac:dyDescent="0.25">
      <c r="B33" s="2">
        <v>20</v>
      </c>
      <c r="C33" s="7">
        <v>52.396000000000001</v>
      </c>
      <c r="E33" s="2">
        <v>2</v>
      </c>
      <c r="F33" s="7">
        <v>39.552999999999997</v>
      </c>
      <c r="H33" s="2">
        <v>29</v>
      </c>
      <c r="I33" s="7">
        <v>101.605</v>
      </c>
      <c r="K33" s="2">
        <v>29</v>
      </c>
      <c r="L33" s="7">
        <v>722.99699999999996</v>
      </c>
      <c r="N33" s="2">
        <v>2</v>
      </c>
      <c r="O33" s="2">
        <v>537.29399999999998</v>
      </c>
      <c r="Q33" s="2">
        <v>7</v>
      </c>
      <c r="R33" s="7">
        <v>71.537999999999997</v>
      </c>
      <c r="AB33" s="4"/>
    </row>
    <row r="34" spans="2:28" x14ac:dyDescent="0.25">
      <c r="B34" s="2">
        <v>21</v>
      </c>
      <c r="C34" s="7">
        <v>50.119</v>
      </c>
      <c r="E34" s="2">
        <v>3</v>
      </c>
      <c r="F34" s="7">
        <v>524.24800000000005</v>
      </c>
      <c r="H34" s="2">
        <v>30</v>
      </c>
      <c r="I34" s="7">
        <v>126.78100000000001</v>
      </c>
      <c r="K34" s="2">
        <v>30</v>
      </c>
      <c r="L34" s="7">
        <v>85.451999999999998</v>
      </c>
      <c r="N34" s="2">
        <v>3</v>
      </c>
      <c r="O34" s="2">
        <v>607.55399999999997</v>
      </c>
      <c r="Q34" s="2">
        <v>8</v>
      </c>
      <c r="R34" s="7">
        <v>42.029000000000003</v>
      </c>
      <c r="AB34" s="4"/>
    </row>
    <row r="35" spans="2:28" x14ac:dyDescent="0.25">
      <c r="B35" s="2">
        <v>22</v>
      </c>
      <c r="C35" s="7">
        <v>44.723999999999997</v>
      </c>
      <c r="E35" s="2">
        <v>4</v>
      </c>
      <c r="F35" s="7">
        <v>231.31</v>
      </c>
      <c r="H35" s="2">
        <v>31</v>
      </c>
      <c r="I35" s="7">
        <v>79.278999999999996</v>
      </c>
      <c r="K35" s="2">
        <v>31</v>
      </c>
      <c r="L35" s="7">
        <v>310.3</v>
      </c>
      <c r="N35" s="2">
        <v>4</v>
      </c>
      <c r="O35" s="2">
        <v>384.14400000000001</v>
      </c>
      <c r="Q35" s="2">
        <v>9</v>
      </c>
      <c r="R35" s="7">
        <v>45.173999999999999</v>
      </c>
      <c r="Y35" s="4"/>
      <c r="AB35" s="4"/>
    </row>
    <row r="36" spans="2:28" x14ac:dyDescent="0.25">
      <c r="B36" s="2">
        <v>23</v>
      </c>
      <c r="C36" s="7">
        <v>11285.52</v>
      </c>
      <c r="E36" s="2">
        <v>5</v>
      </c>
      <c r="F36" s="7">
        <v>68.323999999999998</v>
      </c>
      <c r="H36" s="2">
        <v>32</v>
      </c>
      <c r="I36" s="7">
        <v>494.32</v>
      </c>
      <c r="K36" s="2">
        <v>32</v>
      </c>
      <c r="L36" s="7">
        <v>516.52099999999996</v>
      </c>
      <c r="N36" s="2">
        <v>5</v>
      </c>
      <c r="O36" s="2">
        <v>556.43200000000002</v>
      </c>
      <c r="Q36" s="2">
        <v>10</v>
      </c>
      <c r="R36" s="7">
        <v>88.254999999999995</v>
      </c>
      <c r="Y36" s="4"/>
      <c r="AB36" s="4"/>
    </row>
    <row r="37" spans="2:28" x14ac:dyDescent="0.25">
      <c r="B37" s="2">
        <v>24</v>
      </c>
      <c r="C37" s="7">
        <v>1537.5719999999999</v>
      </c>
      <c r="E37" s="2">
        <v>6</v>
      </c>
      <c r="F37" s="7">
        <v>99.494</v>
      </c>
      <c r="H37" s="2">
        <v>33</v>
      </c>
      <c r="I37" s="7">
        <v>439.98099999999999</v>
      </c>
      <c r="K37" s="2">
        <v>33</v>
      </c>
      <c r="L37" s="7">
        <v>109.398</v>
      </c>
      <c r="N37" s="2">
        <v>6</v>
      </c>
      <c r="O37" s="2">
        <v>157.01900000000001</v>
      </c>
      <c r="Q37" s="2">
        <v>11</v>
      </c>
      <c r="R37" s="7">
        <v>56.323</v>
      </c>
      <c r="Y37" s="4"/>
      <c r="AB37" s="4"/>
    </row>
    <row r="38" spans="2:28" x14ac:dyDescent="0.25">
      <c r="B38" s="11" t="s">
        <v>1</v>
      </c>
      <c r="C38" s="12">
        <f>SUM(C14:C37)</f>
        <v>19010.162</v>
      </c>
      <c r="E38" s="2">
        <v>7</v>
      </c>
      <c r="F38" s="7">
        <v>3006.8449999999998</v>
      </c>
      <c r="H38" s="2">
        <v>34</v>
      </c>
      <c r="I38" s="7">
        <v>370.572</v>
      </c>
      <c r="K38" s="2">
        <v>34</v>
      </c>
      <c r="L38" s="7">
        <v>212.23699999999999</v>
      </c>
      <c r="N38" s="2">
        <v>7</v>
      </c>
      <c r="O38" s="2">
        <v>26.324000000000002</v>
      </c>
      <c r="Q38" s="2">
        <v>12</v>
      </c>
      <c r="R38" s="7">
        <v>38.209000000000003</v>
      </c>
      <c r="Y38" s="4"/>
      <c r="AB38" s="4"/>
    </row>
    <row r="39" spans="2:28" x14ac:dyDescent="0.25">
      <c r="E39" s="2">
        <v>8</v>
      </c>
      <c r="F39" s="7">
        <v>3173.752</v>
      </c>
      <c r="H39" s="2">
        <v>35</v>
      </c>
      <c r="I39" s="7">
        <v>371.70100000000002</v>
      </c>
      <c r="K39" s="2">
        <v>35</v>
      </c>
      <c r="L39" s="7">
        <v>329.04899999999998</v>
      </c>
      <c r="N39" s="2">
        <v>8</v>
      </c>
      <c r="O39" s="2">
        <v>4.585</v>
      </c>
      <c r="Q39" s="2">
        <v>13</v>
      </c>
      <c r="R39" s="7">
        <v>129.45400000000001</v>
      </c>
      <c r="Y39" s="4"/>
      <c r="AB39" s="4"/>
    </row>
    <row r="40" spans="2:28" x14ac:dyDescent="0.25">
      <c r="E40" s="2">
        <v>9</v>
      </c>
      <c r="F40" s="7">
        <v>412.71300000000002</v>
      </c>
      <c r="H40" s="11" t="s">
        <v>1</v>
      </c>
      <c r="I40" s="12">
        <f>SUM(I5:I39)</f>
        <v>7985.0860000000002</v>
      </c>
      <c r="K40" s="2">
        <v>36</v>
      </c>
      <c r="L40" s="7">
        <v>70.649000000000001</v>
      </c>
      <c r="N40" s="2">
        <v>9</v>
      </c>
      <c r="O40" s="2">
        <v>35.877000000000002</v>
      </c>
      <c r="Q40" s="2">
        <v>14</v>
      </c>
      <c r="R40" s="7">
        <v>45.155000000000001</v>
      </c>
      <c r="Y40" s="4"/>
      <c r="AB40" s="4"/>
    </row>
    <row r="41" spans="2:28" x14ac:dyDescent="0.25">
      <c r="E41" s="2">
        <v>10</v>
      </c>
      <c r="F41" s="7">
        <v>6.7619999999999996</v>
      </c>
      <c r="K41" s="2">
        <v>37</v>
      </c>
      <c r="L41" s="7">
        <v>22.552</v>
      </c>
      <c r="N41" s="2">
        <v>10</v>
      </c>
      <c r="O41" s="2">
        <v>129.733</v>
      </c>
      <c r="Q41" s="2">
        <v>15</v>
      </c>
      <c r="R41" s="7">
        <v>100.127</v>
      </c>
    </row>
    <row r="42" spans="2:28" x14ac:dyDescent="0.25">
      <c r="E42" s="2">
        <v>11</v>
      </c>
      <c r="F42" s="7">
        <v>627.904</v>
      </c>
      <c r="K42" s="2">
        <v>38</v>
      </c>
      <c r="L42" s="7">
        <v>44.290999999999997</v>
      </c>
      <c r="N42" s="2">
        <v>11</v>
      </c>
      <c r="O42" s="2">
        <v>40.981999999999999</v>
      </c>
      <c r="Q42" s="2">
        <v>16</v>
      </c>
      <c r="R42" s="7">
        <v>147.43600000000001</v>
      </c>
    </row>
    <row r="43" spans="2:28" x14ac:dyDescent="0.25">
      <c r="E43" s="2">
        <v>12</v>
      </c>
      <c r="F43" s="7">
        <v>35.871000000000002</v>
      </c>
      <c r="K43" s="2">
        <v>39</v>
      </c>
      <c r="L43" s="7">
        <v>18.998000000000001</v>
      </c>
      <c r="N43" s="2">
        <v>12</v>
      </c>
      <c r="O43" s="2">
        <v>259.02300000000002</v>
      </c>
      <c r="Q43" s="2">
        <v>17</v>
      </c>
      <c r="R43" s="7">
        <v>179.41499999999999</v>
      </c>
    </row>
    <row r="44" spans="2:28" x14ac:dyDescent="0.25">
      <c r="B44" s="21" t="s">
        <v>17</v>
      </c>
      <c r="C44" s="21"/>
      <c r="E44" s="2">
        <v>13</v>
      </c>
      <c r="F44" s="7">
        <v>117.354</v>
      </c>
      <c r="K44" s="2">
        <v>40</v>
      </c>
      <c r="L44" s="7">
        <v>794.01099999999997</v>
      </c>
      <c r="N44" s="2">
        <v>13</v>
      </c>
      <c r="O44" s="2">
        <v>2628.518</v>
      </c>
      <c r="Q44" s="2">
        <v>18</v>
      </c>
      <c r="R44" s="7">
        <v>131.33600000000001</v>
      </c>
    </row>
    <row r="45" spans="2:28" x14ac:dyDescent="0.25">
      <c r="B45" s="2">
        <v>1</v>
      </c>
      <c r="C45" s="7">
        <v>2580.616</v>
      </c>
      <c r="E45" s="2">
        <v>14</v>
      </c>
      <c r="F45" s="7">
        <v>256.738</v>
      </c>
      <c r="K45" s="2">
        <v>41</v>
      </c>
      <c r="L45" s="7">
        <v>26.504000000000001</v>
      </c>
      <c r="N45" s="2">
        <v>14</v>
      </c>
      <c r="O45" s="2">
        <v>91.24</v>
      </c>
      <c r="Q45" s="2">
        <v>19</v>
      </c>
      <c r="R45" s="7">
        <v>61.61</v>
      </c>
    </row>
    <row r="46" spans="2:28" x14ac:dyDescent="0.25">
      <c r="B46" s="2">
        <v>2</v>
      </c>
      <c r="C46" s="7">
        <v>1638.845</v>
      </c>
      <c r="E46" s="2">
        <v>15</v>
      </c>
      <c r="F46" s="7">
        <v>155.96899999999999</v>
      </c>
      <c r="K46" s="11" t="s">
        <v>1</v>
      </c>
      <c r="L46" s="12">
        <f>SUM(L5:L45)</f>
        <v>9111.8790000000008</v>
      </c>
      <c r="N46" s="2">
        <v>15</v>
      </c>
      <c r="O46" s="2">
        <v>82.870999999999995</v>
      </c>
      <c r="Q46" s="2">
        <v>20</v>
      </c>
      <c r="R46" s="7">
        <v>29.041</v>
      </c>
    </row>
    <row r="47" spans="2:28" x14ac:dyDescent="0.25">
      <c r="B47" s="2">
        <v>3</v>
      </c>
      <c r="C47" s="7">
        <v>116.53700000000001</v>
      </c>
      <c r="E47" s="2">
        <v>16</v>
      </c>
      <c r="F47" s="7">
        <v>20.9</v>
      </c>
      <c r="N47" s="2">
        <v>16</v>
      </c>
      <c r="O47" s="2">
        <v>14.09</v>
      </c>
      <c r="Q47" s="2">
        <v>21</v>
      </c>
      <c r="R47" s="7">
        <v>615.41300000000001</v>
      </c>
    </row>
    <row r="48" spans="2:28" x14ac:dyDescent="0.25">
      <c r="B48" s="2">
        <v>4</v>
      </c>
      <c r="C48" s="7">
        <v>429.916</v>
      </c>
      <c r="E48" s="2">
        <v>17</v>
      </c>
      <c r="F48" s="7">
        <v>44.067</v>
      </c>
      <c r="N48" s="2">
        <v>17</v>
      </c>
      <c r="O48" s="2">
        <v>91.83</v>
      </c>
      <c r="Q48" s="2">
        <v>22</v>
      </c>
      <c r="R48" s="7">
        <v>1033.307</v>
      </c>
    </row>
    <row r="49" spans="2:18" x14ac:dyDescent="0.25">
      <c r="B49" s="2">
        <v>5</v>
      </c>
      <c r="C49" s="7">
        <v>195.13499999999999</v>
      </c>
      <c r="E49" s="2">
        <v>18</v>
      </c>
      <c r="F49" s="7">
        <v>637.88099999999997</v>
      </c>
      <c r="N49" s="2">
        <v>18</v>
      </c>
      <c r="O49" s="2">
        <v>4.5510000000000002</v>
      </c>
      <c r="Q49" s="2">
        <v>23</v>
      </c>
      <c r="R49" s="7">
        <v>758.27099999999996</v>
      </c>
    </row>
    <row r="50" spans="2:18" x14ac:dyDescent="0.25">
      <c r="B50" s="2">
        <v>6</v>
      </c>
      <c r="C50" s="7">
        <v>36.917999999999999</v>
      </c>
      <c r="E50" s="2">
        <v>19</v>
      </c>
      <c r="F50" s="7">
        <v>653.17600000000004</v>
      </c>
      <c r="N50" s="2">
        <v>19</v>
      </c>
      <c r="O50" s="2">
        <v>554.428</v>
      </c>
      <c r="Q50" s="2">
        <v>24</v>
      </c>
      <c r="R50" s="7">
        <v>929.41700000000003</v>
      </c>
    </row>
    <row r="51" spans="2:18" x14ac:dyDescent="0.25">
      <c r="B51" s="2">
        <v>7</v>
      </c>
      <c r="C51" s="7">
        <v>50.707000000000001</v>
      </c>
      <c r="E51" s="11" t="s">
        <v>1</v>
      </c>
      <c r="F51" s="12">
        <f>SUM(F32:F50)</f>
        <v>10257.482999999993</v>
      </c>
      <c r="N51" s="2">
        <v>20</v>
      </c>
      <c r="O51" s="2">
        <v>221.69800000000001</v>
      </c>
      <c r="Q51" s="2">
        <v>25</v>
      </c>
      <c r="R51" s="7">
        <v>194.35900000000001</v>
      </c>
    </row>
    <row r="52" spans="2:18" x14ac:dyDescent="0.25">
      <c r="B52" s="2">
        <v>8</v>
      </c>
      <c r="C52" s="7">
        <v>91.637</v>
      </c>
      <c r="N52" s="2">
        <v>21</v>
      </c>
      <c r="O52" s="2">
        <v>576.18499999999995</v>
      </c>
      <c r="Q52" s="2">
        <v>26</v>
      </c>
      <c r="R52" s="7">
        <v>134.20400000000001</v>
      </c>
    </row>
    <row r="53" spans="2:18" x14ac:dyDescent="0.25">
      <c r="B53" s="2">
        <v>9</v>
      </c>
      <c r="C53" s="7">
        <v>901.54899999999998</v>
      </c>
      <c r="N53" s="11" t="s">
        <v>1</v>
      </c>
      <c r="O53" s="11">
        <f>SUM(O32:O52)</f>
        <v>7320.9810000000016</v>
      </c>
      <c r="Q53" s="2">
        <v>27</v>
      </c>
      <c r="R53" s="7">
        <v>157.51599999999999</v>
      </c>
    </row>
    <row r="54" spans="2:18" x14ac:dyDescent="0.25">
      <c r="B54" s="11" t="s">
        <v>1</v>
      </c>
      <c r="C54" s="12">
        <f>SUM(C45:C53)</f>
        <v>6041.8600000000006</v>
      </c>
      <c r="Q54" s="2">
        <v>28</v>
      </c>
      <c r="R54" s="7">
        <v>150.15600000000001</v>
      </c>
    </row>
    <row r="55" spans="2:18" x14ac:dyDescent="0.25">
      <c r="Q55" s="11" t="s">
        <v>1</v>
      </c>
      <c r="R55" s="12">
        <f>SUM(R27:R54)</f>
        <v>5960.5039999999999</v>
      </c>
    </row>
    <row r="60" spans="2:18" x14ac:dyDescent="0.25">
      <c r="F60" s="1"/>
    </row>
    <row r="62" spans="2:18" x14ac:dyDescent="0.25">
      <c r="F62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</sheetData>
  <mergeCells count="14">
    <mergeCell ref="T4:U4"/>
    <mergeCell ref="B13:C13"/>
    <mergeCell ref="B4:C4"/>
    <mergeCell ref="T10:V10"/>
    <mergeCell ref="B44:C44"/>
    <mergeCell ref="E4:F4"/>
    <mergeCell ref="E31:F31"/>
    <mergeCell ref="Q4:R4"/>
    <mergeCell ref="Q26:R26"/>
    <mergeCell ref="K4:L4"/>
    <mergeCell ref="N4:O4"/>
    <mergeCell ref="N18:O18"/>
    <mergeCell ref="H4:I4"/>
    <mergeCell ref="N31:O3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5E94F-006E-4270-9C35-C32098D2B3BC}">
  <dimension ref="B2:W88"/>
  <sheetViews>
    <sheetView tabSelected="1" topLeftCell="E1" workbookViewId="0">
      <selection activeCell="Y14" sqref="Y14"/>
    </sheetView>
  </sheetViews>
  <sheetFormatPr defaultRowHeight="15" x14ac:dyDescent="0.25"/>
  <cols>
    <col min="3" max="3" width="10.5703125" style="1" customWidth="1"/>
    <col min="5" max="5" width="9.28515625" style="1" customWidth="1"/>
    <col min="6" max="6" width="11.5703125" customWidth="1"/>
    <col min="9" max="9" width="12.140625" customWidth="1"/>
    <col min="12" max="12" width="10.7109375" customWidth="1"/>
    <col min="14" max="14" width="8" customWidth="1"/>
    <col min="15" max="15" width="14" customWidth="1"/>
    <col min="22" max="22" width="12.42578125" customWidth="1"/>
    <col min="23" max="23" width="15.5703125" customWidth="1"/>
  </cols>
  <sheetData>
    <row r="2" spans="2:23" x14ac:dyDescent="0.25">
      <c r="B2" s="20" t="s">
        <v>27</v>
      </c>
      <c r="C2" s="20"/>
      <c r="E2" s="20" t="s">
        <v>30</v>
      </c>
      <c r="F2" s="20"/>
      <c r="H2" s="18" t="s">
        <v>28</v>
      </c>
      <c r="I2" s="19"/>
      <c r="K2" s="18" t="s">
        <v>31</v>
      </c>
      <c r="L2" s="19"/>
      <c r="N2" s="18" t="s">
        <v>32</v>
      </c>
      <c r="O2" s="19"/>
    </row>
    <row r="3" spans="2:23" x14ac:dyDescent="0.25">
      <c r="B3" s="2">
        <v>1</v>
      </c>
      <c r="C3" s="2">
        <v>152.57300000000001</v>
      </c>
      <c r="E3" s="2">
        <v>1</v>
      </c>
      <c r="F3" s="2">
        <v>810.72400000000005</v>
      </c>
      <c r="H3" s="2">
        <v>1</v>
      </c>
      <c r="I3" s="2">
        <v>589.69399999999996</v>
      </c>
      <c r="K3" s="2">
        <v>1</v>
      </c>
      <c r="L3" s="2">
        <v>48.856999999999999</v>
      </c>
      <c r="N3" s="3">
        <v>1</v>
      </c>
      <c r="O3" s="2">
        <v>436.85899999999998</v>
      </c>
    </row>
    <row r="4" spans="2:23" x14ac:dyDescent="0.25">
      <c r="B4" s="2">
        <v>2</v>
      </c>
      <c r="C4" s="2">
        <v>621.06799999999998</v>
      </c>
      <c r="E4" s="2">
        <v>2</v>
      </c>
      <c r="F4" s="2">
        <v>61.658000000000001</v>
      </c>
      <c r="H4" s="2">
        <v>2</v>
      </c>
      <c r="I4" s="2">
        <v>57.362000000000002</v>
      </c>
      <c r="K4" s="2">
        <v>2</v>
      </c>
      <c r="L4" s="2">
        <v>319.89499999999998</v>
      </c>
      <c r="N4" s="2">
        <v>2</v>
      </c>
      <c r="O4" s="2">
        <v>175.56299999999999</v>
      </c>
    </row>
    <row r="5" spans="2:23" x14ac:dyDescent="0.25">
      <c r="B5" s="2">
        <v>3</v>
      </c>
      <c r="C5" s="2">
        <v>423.21600000000001</v>
      </c>
      <c r="E5" s="2">
        <v>3</v>
      </c>
      <c r="F5" s="2">
        <v>69.337999999999994</v>
      </c>
      <c r="H5" s="2">
        <v>3</v>
      </c>
      <c r="I5" s="2">
        <v>210.05699999999999</v>
      </c>
      <c r="K5" s="2">
        <v>3</v>
      </c>
      <c r="L5" s="2">
        <v>1006.273</v>
      </c>
      <c r="N5" s="2">
        <v>3</v>
      </c>
      <c r="O5" s="2">
        <v>26.766999999999999</v>
      </c>
    </row>
    <row r="6" spans="2:23" x14ac:dyDescent="0.25">
      <c r="B6" s="2">
        <v>4</v>
      </c>
      <c r="C6" s="2">
        <v>540.95000000000005</v>
      </c>
      <c r="E6" s="2">
        <v>4</v>
      </c>
      <c r="F6" s="2">
        <v>86.156000000000006</v>
      </c>
      <c r="H6" s="2">
        <v>4</v>
      </c>
      <c r="I6" s="2">
        <v>476.428</v>
      </c>
      <c r="K6" s="2">
        <v>4</v>
      </c>
      <c r="L6" s="2">
        <v>31.222000000000001</v>
      </c>
      <c r="N6" s="3">
        <v>4</v>
      </c>
      <c r="O6" s="2">
        <v>45.317</v>
      </c>
      <c r="T6" s="18" t="s">
        <v>37</v>
      </c>
      <c r="U6" s="19"/>
      <c r="V6" s="10">
        <f>SUM(C15+C53+F32+I72+L46+O38+O27)</f>
        <v>53392.493000000002</v>
      </c>
    </row>
    <row r="7" spans="2:23" x14ac:dyDescent="0.25">
      <c r="B7" s="2">
        <v>5</v>
      </c>
      <c r="C7" s="2">
        <v>415.39</v>
      </c>
      <c r="E7" s="2">
        <v>5</v>
      </c>
      <c r="F7" s="2">
        <v>71.994</v>
      </c>
      <c r="H7" s="2">
        <v>5</v>
      </c>
      <c r="I7" s="2">
        <v>20.2</v>
      </c>
      <c r="K7" s="2">
        <v>5</v>
      </c>
      <c r="L7" s="2">
        <v>56.869</v>
      </c>
      <c r="N7" s="2">
        <v>5</v>
      </c>
      <c r="O7" s="2">
        <v>24.448</v>
      </c>
    </row>
    <row r="8" spans="2:23" x14ac:dyDescent="0.25">
      <c r="B8" s="2">
        <v>6</v>
      </c>
      <c r="C8" s="2">
        <v>552.37400000000002</v>
      </c>
      <c r="E8" s="2">
        <v>6</v>
      </c>
      <c r="F8" s="2">
        <v>134.715</v>
      </c>
      <c r="H8" s="2">
        <v>6</v>
      </c>
      <c r="I8" s="2">
        <v>26.27</v>
      </c>
      <c r="K8" s="2">
        <v>6</v>
      </c>
      <c r="L8" s="2">
        <v>624.42600000000004</v>
      </c>
      <c r="N8" s="2">
        <v>6</v>
      </c>
      <c r="O8" s="2">
        <v>25.053000000000001</v>
      </c>
      <c r="T8" s="25" t="s">
        <v>38</v>
      </c>
      <c r="U8" s="25"/>
      <c r="V8" s="25"/>
      <c r="W8" s="14">
        <f>SUM('Sat Nifon'!W3,'Sat Caprioara'!K2,'Sat Balabancea'!W10,'Sat Hamcearca'!V6)</f>
        <v>288526.64</v>
      </c>
    </row>
    <row r="9" spans="2:23" x14ac:dyDescent="0.25">
      <c r="B9" s="2">
        <v>7</v>
      </c>
      <c r="C9" s="2">
        <v>389.791</v>
      </c>
      <c r="E9" s="2">
        <v>7</v>
      </c>
      <c r="F9" s="2">
        <v>39.767000000000003</v>
      </c>
      <c r="H9" s="2">
        <v>7</v>
      </c>
      <c r="I9" s="2">
        <v>16.120999999999999</v>
      </c>
      <c r="K9" s="2">
        <v>7</v>
      </c>
      <c r="L9" s="2">
        <v>382.86799999999999</v>
      </c>
      <c r="N9" s="3">
        <v>7</v>
      </c>
      <c r="O9" s="2">
        <v>21.472000000000001</v>
      </c>
    </row>
    <row r="10" spans="2:23" x14ac:dyDescent="0.25">
      <c r="B10" s="2">
        <v>8</v>
      </c>
      <c r="C10" s="2">
        <v>338.45800000000003</v>
      </c>
      <c r="E10" s="2">
        <v>8</v>
      </c>
      <c r="F10" s="2">
        <v>62.817999999999998</v>
      </c>
      <c r="H10" s="2">
        <v>8</v>
      </c>
      <c r="I10" s="2">
        <v>77.387</v>
      </c>
      <c r="K10" s="2">
        <v>8</v>
      </c>
      <c r="L10" s="2">
        <v>142.798</v>
      </c>
      <c r="N10" s="2">
        <v>8</v>
      </c>
      <c r="O10" s="2">
        <v>35.082999999999998</v>
      </c>
    </row>
    <row r="11" spans="2:23" x14ac:dyDescent="0.25">
      <c r="B11" s="2">
        <v>9</v>
      </c>
      <c r="C11" s="2">
        <v>1073.165</v>
      </c>
      <c r="E11" s="2">
        <v>9</v>
      </c>
      <c r="F11" s="2">
        <v>497.66500000000002</v>
      </c>
      <c r="H11" s="2">
        <v>9</v>
      </c>
      <c r="I11" s="2">
        <v>12.512</v>
      </c>
      <c r="K11" s="2">
        <v>9</v>
      </c>
      <c r="L11" s="2">
        <v>87.274000000000001</v>
      </c>
      <c r="N11" s="2">
        <v>9</v>
      </c>
      <c r="O11" s="2">
        <v>33.292999999999999</v>
      </c>
    </row>
    <row r="12" spans="2:23" x14ac:dyDescent="0.25">
      <c r="B12" s="2">
        <v>10</v>
      </c>
      <c r="C12" s="2">
        <v>376.24099999999999</v>
      </c>
      <c r="E12" s="2">
        <v>10</v>
      </c>
      <c r="F12" s="2">
        <v>694.18700000000001</v>
      </c>
      <c r="H12" s="2">
        <v>10</v>
      </c>
      <c r="I12" s="2">
        <v>5.7080000000000002</v>
      </c>
      <c r="K12" s="2">
        <v>10</v>
      </c>
      <c r="L12" s="2">
        <v>199.369</v>
      </c>
      <c r="N12" s="3">
        <v>10</v>
      </c>
      <c r="O12" s="2">
        <v>67.662000000000006</v>
      </c>
    </row>
    <row r="13" spans="2:23" x14ac:dyDescent="0.25">
      <c r="B13" s="2">
        <v>11</v>
      </c>
      <c r="C13" s="2">
        <v>137.28800000000001</v>
      </c>
      <c r="E13" s="2">
        <v>11</v>
      </c>
      <c r="F13" s="2">
        <v>121.66500000000001</v>
      </c>
      <c r="H13" s="2">
        <v>11</v>
      </c>
      <c r="I13" s="2">
        <v>73.622</v>
      </c>
      <c r="K13" s="2">
        <v>11</v>
      </c>
      <c r="L13" s="2">
        <v>98.088999999999999</v>
      </c>
      <c r="N13" s="2">
        <v>11</v>
      </c>
      <c r="O13" s="2">
        <v>37.006999999999998</v>
      </c>
    </row>
    <row r="14" spans="2:23" x14ac:dyDescent="0.25">
      <c r="B14" s="2">
        <v>12</v>
      </c>
      <c r="C14" s="2">
        <v>497.80700000000002</v>
      </c>
      <c r="E14" s="2">
        <v>12</v>
      </c>
      <c r="F14" s="2">
        <v>382.28699999999998</v>
      </c>
      <c r="H14" s="2">
        <v>12</v>
      </c>
      <c r="I14" s="2">
        <v>20.992999999999999</v>
      </c>
      <c r="K14" s="2">
        <v>12</v>
      </c>
      <c r="L14" s="2">
        <v>351.42700000000002</v>
      </c>
      <c r="N14" s="2">
        <v>12</v>
      </c>
      <c r="O14" s="2">
        <v>15.797000000000001</v>
      </c>
    </row>
    <row r="15" spans="2:23" x14ac:dyDescent="0.25">
      <c r="B15" s="11" t="s">
        <v>1</v>
      </c>
      <c r="C15" s="11">
        <f>SUM(C3:C14)</f>
        <v>5518.3210000000008</v>
      </c>
      <c r="E15" s="2">
        <v>13</v>
      </c>
      <c r="F15" s="2">
        <v>2355.1120000000001</v>
      </c>
      <c r="H15" s="2">
        <v>13</v>
      </c>
      <c r="I15" s="2">
        <v>57.177999999999997</v>
      </c>
      <c r="K15" s="2">
        <v>13</v>
      </c>
      <c r="L15" s="2">
        <v>87.131</v>
      </c>
      <c r="N15" s="3">
        <v>13</v>
      </c>
      <c r="O15" s="2">
        <v>603.46400000000006</v>
      </c>
    </row>
    <row r="16" spans="2:23" x14ac:dyDescent="0.25">
      <c r="E16" s="2">
        <v>14</v>
      </c>
      <c r="F16" s="2">
        <v>290.36</v>
      </c>
      <c r="H16" s="2">
        <v>14</v>
      </c>
      <c r="I16" s="2">
        <v>36.366999999999997</v>
      </c>
      <c r="K16" s="2">
        <v>14</v>
      </c>
      <c r="L16" s="2">
        <v>483.92099999999999</v>
      </c>
      <c r="N16" s="2">
        <v>14</v>
      </c>
      <c r="O16" s="2">
        <v>48.753</v>
      </c>
    </row>
    <row r="17" spans="2:15" x14ac:dyDescent="0.25">
      <c r="E17" s="2">
        <v>15</v>
      </c>
      <c r="F17" s="2">
        <v>184.98400000000001</v>
      </c>
      <c r="H17" s="2">
        <v>15</v>
      </c>
      <c r="I17" s="2">
        <v>29.856999999999999</v>
      </c>
      <c r="K17" s="2">
        <v>15</v>
      </c>
      <c r="L17" s="2">
        <v>269.23599999999999</v>
      </c>
      <c r="N17" s="2">
        <v>15</v>
      </c>
      <c r="O17" s="2">
        <v>45.23</v>
      </c>
    </row>
    <row r="18" spans="2:15" x14ac:dyDescent="0.25">
      <c r="E18" s="2">
        <v>16</v>
      </c>
      <c r="F18" s="2">
        <v>241.941</v>
      </c>
      <c r="H18" s="2">
        <v>16</v>
      </c>
      <c r="I18" s="2">
        <v>94.15</v>
      </c>
      <c r="K18" s="2">
        <v>16</v>
      </c>
      <c r="L18" s="2">
        <v>75.894000000000005</v>
      </c>
      <c r="N18" s="3">
        <v>16</v>
      </c>
      <c r="O18" s="2">
        <v>22.17</v>
      </c>
    </row>
    <row r="19" spans="2:15" x14ac:dyDescent="0.25">
      <c r="E19" s="2">
        <v>17</v>
      </c>
      <c r="F19" s="2">
        <v>124.785</v>
      </c>
      <c r="H19" s="2">
        <v>17</v>
      </c>
      <c r="I19" s="2">
        <v>65.426000000000002</v>
      </c>
      <c r="K19" s="2">
        <v>17</v>
      </c>
      <c r="L19" s="2">
        <v>85.537999999999997</v>
      </c>
      <c r="N19" s="2">
        <v>17</v>
      </c>
      <c r="O19" s="2">
        <v>86.573999999999998</v>
      </c>
    </row>
    <row r="20" spans="2:15" x14ac:dyDescent="0.25">
      <c r="B20" s="20" t="s">
        <v>29</v>
      </c>
      <c r="C20" s="20"/>
      <c r="E20" s="2">
        <v>18</v>
      </c>
      <c r="F20" s="2">
        <v>51.052</v>
      </c>
      <c r="H20" s="2">
        <v>18</v>
      </c>
      <c r="I20" s="2">
        <v>50.898000000000003</v>
      </c>
      <c r="K20" s="2">
        <v>18</v>
      </c>
      <c r="L20" s="2">
        <v>102.309</v>
      </c>
      <c r="N20" s="2">
        <v>18</v>
      </c>
      <c r="O20" s="2">
        <v>61.854999999999997</v>
      </c>
    </row>
    <row r="21" spans="2:15" x14ac:dyDescent="0.25">
      <c r="B21" s="2">
        <v>1</v>
      </c>
      <c r="C21" s="2">
        <v>236.29</v>
      </c>
      <c r="E21" s="2">
        <v>19</v>
      </c>
      <c r="F21" s="2">
        <v>12.737</v>
      </c>
      <c r="H21" s="2">
        <v>19</v>
      </c>
      <c r="I21" s="2">
        <v>12.94</v>
      </c>
      <c r="K21" s="2">
        <v>19</v>
      </c>
      <c r="L21" s="2">
        <v>133.65</v>
      </c>
      <c r="N21" s="3">
        <v>19</v>
      </c>
      <c r="O21" s="2">
        <v>49.121000000000002</v>
      </c>
    </row>
    <row r="22" spans="2:15" x14ac:dyDescent="0.25">
      <c r="B22" s="2">
        <v>2</v>
      </c>
      <c r="C22" s="2">
        <v>410.76499999999999</v>
      </c>
      <c r="E22" s="2">
        <v>20</v>
      </c>
      <c r="F22" s="2">
        <v>6.3259999999999996</v>
      </c>
      <c r="H22" s="2">
        <v>20</v>
      </c>
      <c r="I22" s="2">
        <v>18.738</v>
      </c>
      <c r="K22" s="2">
        <v>20</v>
      </c>
      <c r="L22" s="2">
        <v>1200.471</v>
      </c>
      <c r="N22" s="2">
        <v>20</v>
      </c>
      <c r="O22" s="2">
        <v>36.981999999999999</v>
      </c>
    </row>
    <row r="23" spans="2:15" x14ac:dyDescent="0.25">
      <c r="B23" s="2">
        <v>3</v>
      </c>
      <c r="C23" s="2">
        <v>347.71800000000002</v>
      </c>
      <c r="E23" s="2">
        <v>21</v>
      </c>
      <c r="F23" s="2">
        <v>608.91399999999999</v>
      </c>
      <c r="H23" s="2">
        <v>21</v>
      </c>
      <c r="I23" s="2">
        <v>40.101999999999997</v>
      </c>
      <c r="K23" s="2">
        <v>21</v>
      </c>
      <c r="L23" s="2">
        <v>88.811000000000007</v>
      </c>
      <c r="N23" s="2">
        <v>21</v>
      </c>
      <c r="O23" s="2">
        <v>118.333</v>
      </c>
    </row>
    <row r="24" spans="2:15" x14ac:dyDescent="0.25">
      <c r="B24" s="2">
        <v>4</v>
      </c>
      <c r="C24" s="2">
        <v>378.173</v>
      </c>
      <c r="E24" s="2">
        <v>22</v>
      </c>
      <c r="F24" s="2">
        <v>165.60599999999999</v>
      </c>
      <c r="H24" s="2">
        <v>22</v>
      </c>
      <c r="I24" s="2">
        <v>121.339</v>
      </c>
      <c r="K24" s="2">
        <v>22</v>
      </c>
      <c r="L24" s="2">
        <v>74.122</v>
      </c>
      <c r="N24" s="3">
        <v>22</v>
      </c>
      <c r="O24" s="2">
        <v>21.364000000000001</v>
      </c>
    </row>
    <row r="25" spans="2:15" x14ac:dyDescent="0.25">
      <c r="B25" s="2">
        <v>5</v>
      </c>
      <c r="C25" s="2">
        <v>147.69800000000001</v>
      </c>
      <c r="E25" s="2">
        <v>23</v>
      </c>
      <c r="F25" s="2">
        <v>69.222999999999999</v>
      </c>
      <c r="H25" s="2">
        <v>23</v>
      </c>
      <c r="I25" s="2">
        <v>63.167000000000002</v>
      </c>
      <c r="K25" s="2">
        <v>23</v>
      </c>
      <c r="L25" s="2">
        <v>62.469000000000001</v>
      </c>
      <c r="N25" s="2">
        <v>23</v>
      </c>
      <c r="O25" s="2">
        <v>219.584</v>
      </c>
    </row>
    <row r="26" spans="2:15" x14ac:dyDescent="0.25">
      <c r="B26" s="2">
        <v>6</v>
      </c>
      <c r="C26" s="2">
        <v>252.64599999999999</v>
      </c>
      <c r="E26" s="2">
        <v>24</v>
      </c>
      <c r="F26" s="2">
        <v>4.33</v>
      </c>
      <c r="H26" s="2">
        <v>24</v>
      </c>
      <c r="I26" s="2">
        <v>70.12</v>
      </c>
      <c r="K26" s="2">
        <v>24</v>
      </c>
      <c r="L26" s="2">
        <v>46.531999999999996</v>
      </c>
      <c r="N26" s="2">
        <v>24</v>
      </c>
      <c r="O26" s="2">
        <v>95.995999999999995</v>
      </c>
    </row>
    <row r="27" spans="2:15" x14ac:dyDescent="0.25">
      <c r="B27" s="2">
        <v>7</v>
      </c>
      <c r="C27" s="2">
        <v>124.539</v>
      </c>
      <c r="E27" s="2">
        <v>25</v>
      </c>
      <c r="F27" s="2">
        <v>53.517000000000003</v>
      </c>
      <c r="H27" s="2">
        <v>25</v>
      </c>
      <c r="I27" s="2">
        <v>110.521</v>
      </c>
      <c r="K27" s="2">
        <v>25</v>
      </c>
      <c r="L27" s="2">
        <v>707.63499999999999</v>
      </c>
      <c r="N27" s="13" t="s">
        <v>1</v>
      </c>
      <c r="O27" s="10">
        <f>SUM(O3:O26)</f>
        <v>2353.7470000000003</v>
      </c>
    </row>
    <row r="28" spans="2:15" x14ac:dyDescent="0.25">
      <c r="B28" s="2">
        <v>8</v>
      </c>
      <c r="C28" s="2">
        <v>99.350999999999999</v>
      </c>
      <c r="E28" s="2">
        <v>26</v>
      </c>
      <c r="F28" s="2">
        <v>59.738999999999997</v>
      </c>
      <c r="H28" s="2">
        <v>26</v>
      </c>
      <c r="I28" s="2">
        <v>35.506</v>
      </c>
      <c r="K28" s="2">
        <v>26</v>
      </c>
      <c r="L28" s="2">
        <v>72.769000000000005</v>
      </c>
    </row>
    <row r="29" spans="2:15" x14ac:dyDescent="0.25">
      <c r="B29" s="2">
        <v>9</v>
      </c>
      <c r="C29" s="2">
        <v>86.004000000000005</v>
      </c>
      <c r="E29" s="2">
        <v>27</v>
      </c>
      <c r="F29" s="2">
        <v>255.422</v>
      </c>
      <c r="H29" s="2">
        <v>27</v>
      </c>
      <c r="I29" s="2">
        <v>379.52699999999999</v>
      </c>
      <c r="K29" s="2">
        <v>27</v>
      </c>
      <c r="L29" s="2">
        <v>1986.9059999999999</v>
      </c>
    </row>
    <row r="30" spans="2:15" x14ac:dyDescent="0.25">
      <c r="B30" s="2">
        <v>10</v>
      </c>
      <c r="C30" s="2">
        <v>613.69399999999996</v>
      </c>
      <c r="E30" s="2">
        <v>28</v>
      </c>
      <c r="F30" s="2">
        <v>55.235999999999997</v>
      </c>
      <c r="H30" s="2">
        <v>28</v>
      </c>
      <c r="I30" s="2">
        <v>48.81</v>
      </c>
      <c r="K30" s="2">
        <v>28</v>
      </c>
      <c r="L30" s="2">
        <v>595.85</v>
      </c>
    </row>
    <row r="31" spans="2:15" x14ac:dyDescent="0.25">
      <c r="B31" s="2">
        <v>11</v>
      </c>
      <c r="C31" s="2">
        <v>372.27699999999999</v>
      </c>
      <c r="E31" s="2">
        <v>29</v>
      </c>
      <c r="F31" s="2">
        <v>435.56599999999997</v>
      </c>
      <c r="H31" s="2">
        <v>29</v>
      </c>
      <c r="I31" s="2">
        <v>202.14400000000001</v>
      </c>
      <c r="K31" s="2">
        <v>29</v>
      </c>
      <c r="L31" s="2">
        <v>105.175</v>
      </c>
    </row>
    <row r="32" spans="2:15" x14ac:dyDescent="0.25">
      <c r="B32" s="2">
        <v>12</v>
      </c>
      <c r="C32" s="2">
        <v>77.406000000000006</v>
      </c>
      <c r="E32" s="13" t="s">
        <v>1</v>
      </c>
      <c r="F32" s="13">
        <f>SUM(F3:F31)</f>
        <v>8007.8239999999969</v>
      </c>
      <c r="H32" s="2">
        <v>30</v>
      </c>
      <c r="I32" s="2">
        <v>317.97500000000002</v>
      </c>
      <c r="K32" s="2">
        <v>30</v>
      </c>
      <c r="L32" s="2">
        <v>46.475000000000001</v>
      </c>
    </row>
    <row r="33" spans="2:15" x14ac:dyDescent="0.25">
      <c r="B33" s="2">
        <v>13</v>
      </c>
      <c r="C33" s="2">
        <v>118.858</v>
      </c>
      <c r="H33" s="2">
        <v>31</v>
      </c>
      <c r="I33" s="2">
        <v>276.64600000000002</v>
      </c>
      <c r="K33" s="2">
        <v>31</v>
      </c>
      <c r="L33" s="2">
        <v>75.066999999999993</v>
      </c>
      <c r="N33" s="18" t="s">
        <v>33</v>
      </c>
      <c r="O33" s="19"/>
    </row>
    <row r="34" spans="2:15" x14ac:dyDescent="0.25">
      <c r="B34" s="2">
        <v>14</v>
      </c>
      <c r="C34" s="2">
        <v>71.427000000000007</v>
      </c>
      <c r="H34" s="2">
        <v>32</v>
      </c>
      <c r="I34" s="2">
        <v>756.13499999999999</v>
      </c>
      <c r="K34" s="2">
        <v>32</v>
      </c>
      <c r="L34" s="2">
        <v>60.048000000000002</v>
      </c>
      <c r="N34" s="2">
        <v>1</v>
      </c>
      <c r="O34" s="2">
        <v>127.124</v>
      </c>
    </row>
    <row r="35" spans="2:15" x14ac:dyDescent="0.25">
      <c r="B35" s="2">
        <v>15</v>
      </c>
      <c r="C35" s="2">
        <v>13.587999999999999</v>
      </c>
      <c r="H35" s="2">
        <v>33</v>
      </c>
      <c r="I35" s="2">
        <v>573.31600000000003</v>
      </c>
      <c r="K35" s="2">
        <v>33</v>
      </c>
      <c r="L35" s="2">
        <v>92.518000000000001</v>
      </c>
      <c r="N35" s="2">
        <v>2</v>
      </c>
      <c r="O35" s="2">
        <v>198.79</v>
      </c>
    </row>
    <row r="36" spans="2:15" x14ac:dyDescent="0.25">
      <c r="B36" s="2">
        <v>16</v>
      </c>
      <c r="C36" s="2">
        <v>47.744999999999997</v>
      </c>
      <c r="H36" s="2">
        <v>34</v>
      </c>
      <c r="I36" s="2">
        <v>693.21299999999997</v>
      </c>
      <c r="K36" s="2">
        <v>34</v>
      </c>
      <c r="L36" s="2">
        <v>43.87</v>
      </c>
      <c r="N36" s="2">
        <v>3</v>
      </c>
      <c r="O36" s="2">
        <v>141.768</v>
      </c>
    </row>
    <row r="37" spans="2:15" x14ac:dyDescent="0.25">
      <c r="B37" s="2">
        <v>17</v>
      </c>
      <c r="C37" s="2">
        <v>436.17700000000002</v>
      </c>
      <c r="H37" s="2">
        <v>35</v>
      </c>
      <c r="I37" s="2">
        <v>339.89800000000002</v>
      </c>
      <c r="K37" s="2">
        <v>35</v>
      </c>
      <c r="L37" s="2">
        <v>74.960999999999999</v>
      </c>
      <c r="N37" s="2">
        <v>4</v>
      </c>
      <c r="O37" s="2">
        <v>513.06600000000003</v>
      </c>
    </row>
    <row r="38" spans="2:15" x14ac:dyDescent="0.25">
      <c r="B38" s="2">
        <v>18</v>
      </c>
      <c r="C38" s="2">
        <v>77.299000000000007</v>
      </c>
      <c r="H38" s="2">
        <v>36</v>
      </c>
      <c r="I38" s="2">
        <v>505.58499999999998</v>
      </c>
      <c r="K38" s="2">
        <v>36</v>
      </c>
      <c r="L38" s="2">
        <v>582.58199999999999</v>
      </c>
      <c r="N38" s="11" t="s">
        <v>1</v>
      </c>
      <c r="O38" s="11">
        <f>SUM(O34:O37)</f>
        <v>980.74800000000005</v>
      </c>
    </row>
    <row r="39" spans="2:15" x14ac:dyDescent="0.25">
      <c r="B39" s="2">
        <v>19</v>
      </c>
      <c r="C39" s="2">
        <v>213.52799999999999</v>
      </c>
      <c r="H39" s="2">
        <v>37</v>
      </c>
      <c r="I39" s="2">
        <v>845.58600000000001</v>
      </c>
      <c r="K39" s="2">
        <v>37</v>
      </c>
      <c r="L39" s="2">
        <v>91.736000000000004</v>
      </c>
    </row>
    <row r="40" spans="2:15" x14ac:dyDescent="0.25">
      <c r="B40" s="2">
        <v>20</v>
      </c>
      <c r="C40" s="2">
        <v>213.57900000000001</v>
      </c>
      <c r="H40" s="2">
        <v>38</v>
      </c>
      <c r="I40" s="2">
        <v>860.90800000000002</v>
      </c>
      <c r="K40" s="2">
        <v>38</v>
      </c>
      <c r="L40" s="2">
        <v>63.963999999999999</v>
      </c>
    </row>
    <row r="41" spans="2:15" x14ac:dyDescent="0.25">
      <c r="B41" s="2">
        <v>21</v>
      </c>
      <c r="C41" s="2">
        <v>283.19499999999999</v>
      </c>
      <c r="H41" s="2">
        <v>39</v>
      </c>
      <c r="I41" s="2">
        <v>10.534000000000001</v>
      </c>
      <c r="K41" s="2">
        <v>39</v>
      </c>
      <c r="L41" s="2">
        <v>109.956</v>
      </c>
      <c r="M41" s="1"/>
    </row>
    <row r="42" spans="2:15" x14ac:dyDescent="0.25">
      <c r="B42" s="2">
        <v>22</v>
      </c>
      <c r="C42" s="2">
        <v>122.31</v>
      </c>
      <c r="H42" s="2">
        <v>40</v>
      </c>
      <c r="I42" s="2">
        <v>28.433</v>
      </c>
      <c r="K42" s="2">
        <v>40</v>
      </c>
      <c r="L42" s="2">
        <v>93.244</v>
      </c>
    </row>
    <row r="43" spans="2:15" x14ac:dyDescent="0.25">
      <c r="B43" s="2">
        <v>23</v>
      </c>
      <c r="C43" s="2">
        <v>152.79900000000001</v>
      </c>
      <c r="H43" s="2">
        <v>41</v>
      </c>
      <c r="I43" s="2">
        <v>1846.8789999999999</v>
      </c>
      <c r="K43" s="2">
        <v>41</v>
      </c>
      <c r="L43" s="2">
        <v>584.92100000000005</v>
      </c>
    </row>
    <row r="44" spans="2:15" x14ac:dyDescent="0.25">
      <c r="B44" s="2">
        <v>24</v>
      </c>
      <c r="C44" s="2">
        <v>84.405000000000001</v>
      </c>
      <c r="H44" s="2">
        <v>42</v>
      </c>
      <c r="I44" s="2">
        <v>540.44000000000005</v>
      </c>
      <c r="K44" s="2">
        <v>42</v>
      </c>
      <c r="L44" s="2">
        <v>141.922</v>
      </c>
    </row>
    <row r="45" spans="2:15" x14ac:dyDescent="0.25">
      <c r="B45" s="2">
        <v>25</v>
      </c>
      <c r="C45" s="2">
        <v>62.442999999999998</v>
      </c>
      <c r="H45" s="2">
        <v>43</v>
      </c>
      <c r="I45" s="2">
        <v>340.18400000000003</v>
      </c>
      <c r="K45" s="2">
        <v>43</v>
      </c>
      <c r="L45" s="2">
        <v>235.131</v>
      </c>
    </row>
    <row r="46" spans="2:15" x14ac:dyDescent="0.25">
      <c r="B46" s="2">
        <v>26</v>
      </c>
      <c r="C46" s="2">
        <v>219.93899999999999</v>
      </c>
      <c r="H46" s="2">
        <v>44</v>
      </c>
      <c r="I46" s="2">
        <v>100.35899999999999</v>
      </c>
      <c r="K46" s="11" t="s">
        <v>1</v>
      </c>
      <c r="L46" s="11">
        <f>SUM(L3:L45)</f>
        <v>11824.181000000002</v>
      </c>
    </row>
    <row r="47" spans="2:15" x14ac:dyDescent="0.25">
      <c r="B47" s="2">
        <v>27</v>
      </c>
      <c r="C47" s="2">
        <v>383.03899999999999</v>
      </c>
      <c r="H47" s="2">
        <v>45</v>
      </c>
      <c r="I47" s="2">
        <v>562.072</v>
      </c>
    </row>
    <row r="48" spans="2:15" x14ac:dyDescent="0.25">
      <c r="B48" s="2">
        <v>28</v>
      </c>
      <c r="C48" s="2">
        <v>439.827</v>
      </c>
      <c r="H48" s="2">
        <v>46</v>
      </c>
      <c r="I48" s="2">
        <v>61.719000000000001</v>
      </c>
      <c r="L48" s="1"/>
    </row>
    <row r="49" spans="2:12" x14ac:dyDescent="0.25">
      <c r="B49" s="2">
        <v>29</v>
      </c>
      <c r="C49" s="2">
        <v>422.048</v>
      </c>
      <c r="H49" s="2">
        <v>47</v>
      </c>
      <c r="I49" s="2">
        <v>60.347999999999999</v>
      </c>
      <c r="L49" s="1"/>
    </row>
    <row r="50" spans="2:12" x14ac:dyDescent="0.25">
      <c r="B50" s="2">
        <v>30</v>
      </c>
      <c r="C50" s="2">
        <v>427.28699999999998</v>
      </c>
      <c r="H50" s="2">
        <v>48</v>
      </c>
      <c r="I50" s="2">
        <v>167.29</v>
      </c>
      <c r="L50" s="1"/>
    </row>
    <row r="51" spans="2:12" x14ac:dyDescent="0.25">
      <c r="B51" s="2">
        <v>31</v>
      </c>
      <c r="C51" s="2">
        <v>1.6319999999999999</v>
      </c>
      <c r="H51" s="2">
        <v>49</v>
      </c>
      <c r="I51" s="2">
        <v>105.276</v>
      </c>
      <c r="L51" s="1"/>
    </row>
    <row r="52" spans="2:12" x14ac:dyDescent="0.25">
      <c r="B52" s="2">
        <v>32</v>
      </c>
      <c r="C52" s="2">
        <v>23.219000000000001</v>
      </c>
      <c r="H52" s="2">
        <v>50</v>
      </c>
      <c r="I52" s="2">
        <v>1004.948</v>
      </c>
      <c r="L52" s="1"/>
    </row>
    <row r="53" spans="2:12" x14ac:dyDescent="0.25">
      <c r="B53" s="11" t="s">
        <v>1</v>
      </c>
      <c r="C53" s="11">
        <f>SUM(C21:C52)</f>
        <v>6960.9049999999997</v>
      </c>
      <c r="H53" s="2">
        <v>51</v>
      </c>
      <c r="I53" s="2">
        <v>273.26400000000001</v>
      </c>
      <c r="L53" s="1"/>
    </row>
    <row r="54" spans="2:12" x14ac:dyDescent="0.25">
      <c r="H54" s="2">
        <v>52</v>
      </c>
      <c r="I54" s="8">
        <v>74.932000000000002</v>
      </c>
      <c r="L54" s="1"/>
    </row>
    <row r="55" spans="2:12" x14ac:dyDescent="0.25">
      <c r="H55" s="2">
        <v>53</v>
      </c>
      <c r="I55" s="2">
        <v>165.703</v>
      </c>
      <c r="L55" s="1"/>
    </row>
    <row r="56" spans="2:12" x14ac:dyDescent="0.25">
      <c r="H56" s="2">
        <v>54</v>
      </c>
      <c r="I56" s="2">
        <v>382.57799999999997</v>
      </c>
      <c r="L56" s="1"/>
    </row>
    <row r="57" spans="2:12" x14ac:dyDescent="0.25">
      <c r="H57" s="2">
        <v>55</v>
      </c>
      <c r="I57" s="2">
        <v>30.064</v>
      </c>
      <c r="L57" s="1"/>
    </row>
    <row r="58" spans="2:12" x14ac:dyDescent="0.25">
      <c r="H58" s="2">
        <v>56</v>
      </c>
      <c r="I58" s="2">
        <v>336.68400000000003</v>
      </c>
      <c r="L58" s="1"/>
    </row>
    <row r="59" spans="2:12" x14ac:dyDescent="0.25">
      <c r="H59" s="2">
        <v>57</v>
      </c>
      <c r="I59" s="2">
        <v>148.095</v>
      </c>
      <c r="L59" s="1"/>
    </row>
    <row r="60" spans="2:12" x14ac:dyDescent="0.25">
      <c r="H60" s="2">
        <v>58</v>
      </c>
      <c r="I60" s="2">
        <v>279.154</v>
      </c>
      <c r="L60" s="1"/>
    </row>
    <row r="61" spans="2:12" x14ac:dyDescent="0.25">
      <c r="H61" s="2">
        <v>59</v>
      </c>
      <c r="I61" s="2">
        <v>182.97900000000001</v>
      </c>
      <c r="L61" s="1"/>
    </row>
    <row r="62" spans="2:12" x14ac:dyDescent="0.25">
      <c r="H62" s="2">
        <v>60</v>
      </c>
      <c r="I62" s="2">
        <v>998.702</v>
      </c>
      <c r="L62" s="1"/>
    </row>
    <row r="63" spans="2:12" x14ac:dyDescent="0.25">
      <c r="H63" s="2">
        <v>61</v>
      </c>
      <c r="I63" s="2">
        <v>113.747</v>
      </c>
      <c r="L63" s="1"/>
    </row>
    <row r="64" spans="2:12" x14ac:dyDescent="0.25">
      <c r="H64" s="2">
        <v>62</v>
      </c>
      <c r="I64" s="2">
        <v>73.084999999999994</v>
      </c>
    </row>
    <row r="65" spans="8:9" x14ac:dyDescent="0.25">
      <c r="H65" s="2">
        <v>63</v>
      </c>
      <c r="I65" s="2">
        <v>346.44600000000003</v>
      </c>
    </row>
    <row r="66" spans="8:9" x14ac:dyDescent="0.25">
      <c r="H66" s="2">
        <v>64</v>
      </c>
      <c r="I66" s="2">
        <v>209.81399999999999</v>
      </c>
    </row>
    <row r="67" spans="8:9" x14ac:dyDescent="0.25">
      <c r="H67" s="2">
        <v>65</v>
      </c>
      <c r="I67" s="2">
        <v>127.22199999999999</v>
      </c>
    </row>
    <row r="68" spans="8:9" x14ac:dyDescent="0.25">
      <c r="H68" s="2">
        <v>66</v>
      </c>
      <c r="I68" s="2">
        <v>449.70100000000002</v>
      </c>
    </row>
    <row r="69" spans="8:9" x14ac:dyDescent="0.25">
      <c r="H69" s="2">
        <v>67</v>
      </c>
      <c r="I69" s="2">
        <v>98.944999999999993</v>
      </c>
    </row>
    <row r="70" spans="8:9" x14ac:dyDescent="0.25">
      <c r="H70" s="2">
        <v>68</v>
      </c>
      <c r="I70" s="2">
        <v>168.517</v>
      </c>
    </row>
    <row r="71" spans="8:9" x14ac:dyDescent="0.25">
      <c r="H71" s="2">
        <v>69</v>
      </c>
      <c r="I71" s="2">
        <v>266.24700000000001</v>
      </c>
    </row>
    <row r="72" spans="8:9" x14ac:dyDescent="0.25">
      <c r="H72" s="13" t="s">
        <v>1</v>
      </c>
      <c r="I72" s="11">
        <f>SUM(I3:I71)</f>
        <v>17746.766999999996</v>
      </c>
    </row>
    <row r="87" spans="5:5" x14ac:dyDescent="0.25">
      <c r="E87"/>
    </row>
    <row r="88" spans="5:5" x14ac:dyDescent="0.25">
      <c r="E88"/>
    </row>
  </sheetData>
  <mergeCells count="9">
    <mergeCell ref="N33:O33"/>
    <mergeCell ref="N2:O2"/>
    <mergeCell ref="T6:U6"/>
    <mergeCell ref="T8:V8"/>
    <mergeCell ref="B2:C2"/>
    <mergeCell ref="B20:C20"/>
    <mergeCell ref="E2:F2"/>
    <mergeCell ref="H2:I2"/>
    <mergeCell ref="K2:L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Sat Nifon</vt:lpstr>
      <vt:lpstr>Sat Caprioara</vt:lpstr>
      <vt:lpstr>Sat Balabancea</vt:lpstr>
      <vt:lpstr>Sat Hamcearca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Topo</dc:creator>
  <cp:lastModifiedBy>Florin</cp:lastModifiedBy>
  <dcterms:created xsi:type="dcterms:W3CDTF">2015-06-05T18:17:20Z</dcterms:created>
  <dcterms:modified xsi:type="dcterms:W3CDTF">2023-12-05T12:08:27Z</dcterms:modified>
</cp:coreProperties>
</file>